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2015" windowHeight="10095" tabRatio="824"/>
  </bookViews>
  <sheets>
    <sheet name="Calcolo_Berechnung_GAK" sheetId="19" r:id="rId1"/>
    <sheet name="Tab. GAK" sheetId="20" r:id="rId2"/>
  </sheets>
  <definedNames>
    <definedName name="BLPTab10">#REF!</definedName>
    <definedName name="BLPTabA">#REF!</definedName>
    <definedName name="cat" localSheetId="0">#REF!</definedName>
    <definedName name="cat">#REF!</definedName>
    <definedName name="DBFTab10">#REF!</definedName>
    <definedName name="_xlnm.Print_Area" localSheetId="0">Calcolo_Berechnung_GAK!$B$2:$O$49</definedName>
    <definedName name="_xlnm.Print_Titles" localSheetId="0">Calcolo_Berechnung_GAK!$2:$12</definedName>
    <definedName name="Gemeinden">#REF!</definedName>
    <definedName name="spese" localSheetId="0">#REF!</definedName>
    <definedName name="spese">#REF!</definedName>
  </definedNames>
  <calcPr calcId="125725"/>
</workbook>
</file>

<file path=xl/calcChain.xml><?xml version="1.0" encoding="utf-8"?>
<calcChain xmlns="http://schemas.openxmlformats.org/spreadsheetml/2006/main">
  <c r="K27" i="19"/>
  <c r="K28" l="1"/>
  <c r="K29" s="1"/>
  <c r="I29"/>
  <c r="I28"/>
  <c r="I27"/>
  <c r="H24"/>
  <c r="E24"/>
  <c r="B24"/>
  <c r="O16"/>
  <c r="B46"/>
  <c r="B44"/>
  <c r="O28" l="1"/>
  <c r="O29"/>
  <c r="O27"/>
  <c r="O24"/>
  <c r="O30" l="1"/>
  <c r="O33" s="1"/>
  <c r="O44" l="1"/>
  <c r="O40"/>
  <c r="O46" s="1"/>
  <c r="O48" l="1"/>
</calcChain>
</file>

<file path=xl/comments1.xml><?xml version="1.0" encoding="utf-8"?>
<comments xmlns="http://schemas.openxmlformats.org/spreadsheetml/2006/main">
  <authors>
    <author>win2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Nome del comune
Gemeinde eingeben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Nome e indirizzo della committenza
Name und Adresse der Auftraggeber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inserire il numero degli abitanti del comune
Einwohnerzahl der Gemeinde eingeben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inserire il numero delle frazioni
Anzahl der Fraktionen eingeben</t>
        </r>
      </text>
    </comment>
  </commentList>
</comments>
</file>

<file path=xl/sharedStrings.xml><?xml version="1.0" encoding="utf-8"?>
<sst xmlns="http://schemas.openxmlformats.org/spreadsheetml/2006/main" count="71" uniqueCount="60">
  <si>
    <t>Committente</t>
  </si>
  <si>
    <t>=</t>
  </si>
  <si>
    <t>Legende:</t>
  </si>
  <si>
    <t>Legenda:</t>
  </si>
  <si>
    <t>Werte eingeben</t>
  </si>
  <si>
    <t>inserire valori</t>
  </si>
  <si>
    <t>Auftraggeber</t>
  </si>
  <si>
    <t>Aliquote per il calcolo del compenso / Faktoren zu Berechnung der Vergütung</t>
  </si>
  <si>
    <t>Nome del committente - Name Auftraggeber</t>
  </si>
  <si>
    <t>Spese / Spesen</t>
  </si>
  <si>
    <t>1.)</t>
  </si>
  <si>
    <t>Einwohnerzahl</t>
  </si>
  <si>
    <t>Numero abitanti</t>
  </si>
  <si>
    <t>Comune</t>
  </si>
  <si>
    <t>Gemeinde</t>
  </si>
  <si>
    <t>Aliquote</t>
  </si>
  <si>
    <t>€</t>
  </si>
  <si>
    <t>Faktoren</t>
  </si>
  <si>
    <t xml:space="preserve">2.) </t>
  </si>
  <si>
    <t>Importo compenso / Betrag Vergütung:</t>
  </si>
  <si>
    <t>Fattore delle spese</t>
  </si>
  <si>
    <t>Spesensatz</t>
  </si>
  <si>
    <t>Spese / Spesen:</t>
  </si>
  <si>
    <t>Pro Gemeinde</t>
  </si>
  <si>
    <t>per comune</t>
  </si>
  <si>
    <t>Pro Fraktion</t>
  </si>
  <si>
    <t>Tab. A: Piano comunale per la classificzione acustica - Gemeindeakustikplan</t>
  </si>
  <si>
    <t>per frazione</t>
  </si>
  <si>
    <t>pro Einwohner</t>
  </si>
  <si>
    <t>per abitante</t>
  </si>
  <si>
    <t>von/da</t>
  </si>
  <si>
    <t>ab/da</t>
  </si>
  <si>
    <t>Frazioni del comune</t>
  </si>
  <si>
    <t>Fraktionen der Gemeinde</t>
  </si>
  <si>
    <r>
      <t>Compenso professionale per  l'elaborazione 
di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piani per la classificazione acustica</t>
    </r>
    <r>
      <rPr>
        <b/>
        <sz val="10"/>
        <rFont val="Arial"/>
        <family val="2"/>
      </rPr>
      <t xml:space="preserve">
Vergütung für freiberufliche Leistungen zur Erstellung von </t>
    </r>
    <r>
      <rPr>
        <b/>
        <u/>
        <sz val="12"/>
        <rFont val="Arial"/>
        <family val="2"/>
      </rPr>
      <t>Gemeindeakustikplänen</t>
    </r>
  </si>
  <si>
    <t>Aliquota per comune</t>
  </si>
  <si>
    <t>Faktor je Gemeinde</t>
  </si>
  <si>
    <t>Faktor je Fraktion</t>
  </si>
  <si>
    <t>Aliquota per frazione</t>
  </si>
  <si>
    <t>Numero delle frazioni</t>
  </si>
  <si>
    <t>Anzahl der Fraktionen</t>
  </si>
  <si>
    <t>+        (</t>
  </si>
  <si>
    <t>x</t>
  </si>
  <si>
    <t>)</t>
  </si>
  <si>
    <t>Aliquota per abitanti</t>
  </si>
  <si>
    <t>Faktor je Einwohner</t>
  </si>
  <si>
    <t>da 50.001 a 100.000 abitanti / von 50.001 bis 100.000 Einwohner</t>
  </si>
  <si>
    <t>sopra 100.001 abitanti / über 100.001 Einwohner</t>
  </si>
  <si>
    <t>Comune - Gemeinde</t>
  </si>
  <si>
    <t>bis/a</t>
  </si>
  <si>
    <t>Diese Tabelle wurde auf Grundlage des Beschlusses der Landesregierung der Autonomen Provinz Bozen  Nr. 1308 vom 11.11.2014 erarbeitet.</t>
  </si>
  <si>
    <t>novembre 2014 - novembre 2017 / November 2014 - November 2017</t>
  </si>
  <si>
    <t>Versione 1.0
nov. 2014 - 2017
Version 1.0
Nov. 2014 - 2017</t>
  </si>
  <si>
    <t>Compenso base / Basisvergütung</t>
  </si>
  <si>
    <t>Riepilogo / Zusammenfassung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</si>
  <si>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Gli importi base di questa tabella vengono adeguati ogni 3 anni sec. l'art. 3 del capitolato prestazionale della DGP n. 1308 dell'11/11/2014 e la tabella viene pubblicata dall'Ordine degli Architetti PPC.
</t>
    </r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Die Basiswerte dieser Berechnungstabelle werden laut Art. 3 der Vertragsbedingungen des BLR Nr. 1308 vom 11.11.2014 alle 3 Jahre angepasst und die Tabelle von der Kammer der Architekten RLD neu herausgegeben.</t>
    </r>
  </si>
  <si>
    <t>Questa tabella è stata elaborata sulla base della delibera della Giunta provinciale della Provincia Autonoma di Bolzano n. 1308 dell'11.11.2014.</t>
  </si>
  <si>
    <t>Data - Datum</t>
  </si>
  <si>
    <t>Importo complessivo / Gesamtbetrag:</t>
  </si>
  <si>
    <t>fino a 50.000 abitanti / bis 50.000 Einwohner</t>
  </si>
</sst>
</file>

<file path=xl/styles.xml><?xml version="1.0" encoding="utf-8"?>
<styleSheet xmlns="http://schemas.openxmlformats.org/spreadsheetml/2006/main">
  <numFmts count="11">
    <numFmt numFmtId="164" formatCode="&quot;€&quot;\ #,##0.00"/>
    <numFmt numFmtId="165" formatCode="_-* #,##0\ _D_M_-;\-* #,##0\ _D_M_-;_-* &quot;-&quot;\ _D_M_-;_-@_-"/>
    <numFmt numFmtId="166" formatCode="_-[$€-2]\ * #,##0.00_-;\-[$€-2]\ * #,##0.00_-;_-[$€-2]\ * &quot;-&quot;??_-"/>
    <numFmt numFmtId="167" formatCode="\ #,##0&quot; m²&quot;;\-\ #,##0&quot; m²&quot;"/>
    <numFmt numFmtId="168" formatCode="\ #,##0&quot; m³&quot;;\-\ #,##0&quot; m³&quot;"/>
    <numFmt numFmtId="169" formatCode="0.0"/>
    <numFmt numFmtId="170" formatCode="\ #,##0.00&quot; %&quot;;\-\ #,##0.00&quot; %&quot;"/>
    <numFmt numFmtId="171" formatCode="#,##0.000"/>
    <numFmt numFmtId="172" formatCode="#,##0_ ;\-#,##0\ "/>
    <numFmt numFmtId="173" formatCode="&quot;€&quot;\ #,##0.0"/>
    <numFmt numFmtId="174" formatCode="&quot;€&quot;\ #,##0.0;\-&quot;€&quot;\ #,##0.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1" fillId="0" borderId="0" xfId="0" applyFont="1" applyBorder="1" applyAlignment="1">
      <alignment horizontal="left"/>
    </xf>
    <xf numFmtId="0" fontId="0" fillId="0" borderId="11" xfId="0" applyBorder="1"/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1" fillId="0" borderId="10" xfId="0" applyFont="1" applyBorder="1"/>
    <xf numFmtId="167" fontId="1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7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0" xfId="0" applyProtection="1"/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2" xfId="0" applyBorder="1" applyProtection="1"/>
    <xf numFmtId="0" fontId="2" fillId="0" borderId="0" xfId="0" applyFont="1" applyBorder="1" applyProtection="1"/>
    <xf numFmtId="0" fontId="0" fillId="0" borderId="0" xfId="0" applyBorder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0" fillId="0" borderId="0" xfId="0" applyFill="1" applyBorder="1" applyProtection="1"/>
    <xf numFmtId="16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top"/>
    </xf>
    <xf numFmtId="4" fontId="4" fillId="2" borderId="3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/>
    </xf>
    <xf numFmtId="164" fontId="0" fillId="2" borderId="4" xfId="0" applyNumberFormat="1" applyFill="1" applyBorder="1" applyProtection="1"/>
    <xf numFmtId="0" fontId="1" fillId="2" borderId="4" xfId="0" applyFont="1" applyFill="1" applyBorder="1" applyProtection="1"/>
    <xf numFmtId="3" fontId="0" fillId="2" borderId="4" xfId="0" applyNumberFormat="1" applyFill="1" applyBorder="1" applyProtection="1"/>
    <xf numFmtId="164" fontId="1" fillId="2" borderId="4" xfId="0" applyNumberFormat="1" applyFont="1" applyFill="1" applyBorder="1" applyAlignment="1" applyProtection="1">
      <alignment horizontal="left" vertical="center"/>
    </xf>
    <xf numFmtId="170" fontId="1" fillId="2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164" fontId="4" fillId="2" borderId="4" xfId="0" applyNumberFormat="1" applyFont="1" applyFill="1" applyBorder="1" applyAlignment="1" applyProtection="1"/>
    <xf numFmtId="164" fontId="4" fillId="2" borderId="5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Protection="1"/>
    <xf numFmtId="0" fontId="0" fillId="0" borderId="7" xfId="0" applyFill="1" applyBorder="1" applyProtection="1"/>
    <xf numFmtId="164" fontId="4" fillId="0" borderId="7" xfId="0" applyNumberFormat="1" applyFon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right" vertical="top"/>
    </xf>
    <xf numFmtId="0" fontId="6" fillId="0" borderId="6" xfId="0" applyFont="1" applyFill="1" applyBorder="1" applyProtection="1"/>
    <xf numFmtId="0" fontId="6" fillId="0" borderId="10" xfId="0" applyFont="1" applyFill="1" applyBorder="1" applyProtection="1"/>
    <xf numFmtId="0" fontId="3" fillId="0" borderId="11" xfId="0" applyFont="1" applyFill="1" applyBorder="1" applyAlignment="1" applyProtection="1">
      <alignment horizontal="right" vertical="top"/>
    </xf>
    <xf numFmtId="0" fontId="6" fillId="0" borderId="1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0" xfId="0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1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0" fillId="2" borderId="0" xfId="0" applyFill="1" applyBorder="1"/>
    <xf numFmtId="0" fontId="9" fillId="0" borderId="0" xfId="0" applyFont="1" applyFill="1" applyProtection="1"/>
    <xf numFmtId="0" fontId="1" fillId="0" borderId="0" xfId="0" applyFont="1" applyProtection="1"/>
    <xf numFmtId="0" fontId="0" fillId="3" borderId="0" xfId="0" applyFill="1" applyProtection="1"/>
    <xf numFmtId="0" fontId="0" fillId="0" borderId="0" xfId="0" applyFill="1" applyProtection="1"/>
    <xf numFmtId="0" fontId="10" fillId="0" borderId="0" xfId="0" applyFont="1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Protection="1"/>
    <xf numFmtId="0" fontId="1" fillId="0" borderId="0" xfId="0" applyFont="1" applyFill="1" applyProtection="1"/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 vertical="top"/>
    </xf>
    <xf numFmtId="164" fontId="2" fillId="0" borderId="0" xfId="0" applyNumberFormat="1" applyFont="1" applyProtection="1"/>
    <xf numFmtId="164" fontId="0" fillId="0" borderId="0" xfId="0" applyNumberFormat="1" applyProtection="1"/>
    <xf numFmtId="171" fontId="0" fillId="0" borderId="0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0" fontId="0" fillId="0" borderId="7" xfId="0" applyBorder="1" applyProtection="1"/>
    <xf numFmtId="0" fontId="0" fillId="0" borderId="13" xfId="0" applyBorder="1" applyProtection="1"/>
    <xf numFmtId="0" fontId="0" fillId="0" borderId="11" xfId="0" applyBorder="1" applyProtection="1"/>
    <xf numFmtId="0" fontId="12" fillId="0" borderId="11" xfId="0" applyFont="1" applyBorder="1" applyAlignment="1" applyProtection="1">
      <alignment horizontal="right"/>
    </xf>
    <xf numFmtId="14" fontId="13" fillId="3" borderId="1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top"/>
    </xf>
    <xf numFmtId="0" fontId="4" fillId="0" borderId="3" xfId="0" applyFont="1" applyFill="1" applyBorder="1" applyProtection="1"/>
    <xf numFmtId="0" fontId="0" fillId="0" borderId="4" xfId="0" applyFill="1" applyBorder="1" applyProtection="1"/>
    <xf numFmtId="164" fontId="4" fillId="0" borderId="4" xfId="0" applyNumberFormat="1" applyFon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right" vertical="top"/>
    </xf>
    <xf numFmtId="0" fontId="1" fillId="0" borderId="0" xfId="0" applyFont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0" fillId="0" borderId="18" xfId="0" applyBorder="1" applyProtection="1"/>
    <xf numFmtId="0" fontId="0" fillId="0" borderId="1" xfId="0" applyBorder="1" applyProtection="1"/>
    <xf numFmtId="164" fontId="2" fillId="0" borderId="19" xfId="0" applyNumberFormat="1" applyFont="1" applyBorder="1" applyProtection="1"/>
    <xf numFmtId="164" fontId="4" fillId="2" borderId="12" xfId="0" applyNumberFormat="1" applyFont="1" applyFill="1" applyBorder="1" applyProtection="1"/>
    <xf numFmtId="0" fontId="0" fillId="0" borderId="4" xfId="0" applyBorder="1" applyProtection="1"/>
    <xf numFmtId="164" fontId="2" fillId="0" borderId="5" xfId="0" applyNumberFormat="1" applyFont="1" applyBorder="1" applyProtection="1"/>
    <xf numFmtId="0" fontId="0" fillId="0" borderId="6" xfId="0" applyBorder="1" applyProtection="1"/>
    <xf numFmtId="164" fontId="2" fillId="0" borderId="13" xfId="0" applyNumberFormat="1" applyFont="1" applyBorder="1" applyProtection="1"/>
    <xf numFmtId="4" fontId="0" fillId="0" borderId="18" xfId="0" applyNumberFormat="1" applyBorder="1" applyProtection="1"/>
    <xf numFmtId="164" fontId="0" fillId="0" borderId="19" xfId="0" applyNumberForma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16" fillId="2" borderId="10" xfId="0" applyFont="1" applyFill="1" applyBorder="1" applyProtection="1"/>
    <xf numFmtId="0" fontId="16" fillId="2" borderId="0" xfId="0" applyFont="1" applyFill="1" applyBorder="1" applyProtection="1"/>
    <xf numFmtId="0" fontId="16" fillId="2" borderId="11" xfId="0" applyFont="1" applyFill="1" applyBorder="1" applyProtection="1"/>
    <xf numFmtId="0" fontId="4" fillId="0" borderId="3" xfId="0" applyFont="1" applyBorder="1" applyProtection="1"/>
    <xf numFmtId="0" fontId="18" fillId="2" borderId="8" xfId="0" applyFont="1" applyFill="1" applyBorder="1" applyProtection="1"/>
    <xf numFmtId="0" fontId="18" fillId="2" borderId="9" xfId="0" applyFont="1" applyFill="1" applyBorder="1" applyProtection="1"/>
    <xf numFmtId="164" fontId="18" fillId="2" borderId="12" xfId="0" applyNumberFormat="1" applyFont="1" applyFill="1" applyBorder="1" applyProtection="1"/>
    <xf numFmtId="10" fontId="0" fillId="0" borderId="0" xfId="0" applyNumberFormat="1" applyFill="1" applyProtection="1"/>
    <xf numFmtId="0" fontId="3" fillId="0" borderId="1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0" borderId="4" xfId="0" applyFont="1" applyFill="1" applyBorder="1" applyProtection="1"/>
    <xf numFmtId="0" fontId="4" fillId="0" borderId="7" xfId="0" applyFont="1" applyFill="1" applyBorder="1" applyProtection="1"/>
    <xf numFmtId="168" fontId="12" fillId="0" borderId="0" xfId="0" applyNumberFormat="1" applyFon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Protection="1"/>
    <xf numFmtId="0" fontId="2" fillId="0" borderId="9" xfId="0" applyFont="1" applyFill="1" applyBorder="1" applyProtection="1"/>
    <xf numFmtId="164" fontId="6" fillId="0" borderId="9" xfId="0" applyNumberFormat="1" applyFont="1" applyFill="1" applyBorder="1" applyAlignment="1" applyProtection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" xfId="0" applyFont="1" applyFill="1" applyBorder="1" applyProtection="1"/>
    <xf numFmtId="0" fontId="2" fillId="0" borderId="22" xfId="0" applyFont="1" applyFill="1" applyBorder="1" applyProtection="1"/>
    <xf numFmtId="164" fontId="6" fillId="0" borderId="22" xfId="0" applyNumberFormat="1" applyFont="1" applyFill="1" applyBorder="1" applyAlignment="1" applyProtection="1">
      <alignment horizontal="center" vertical="center"/>
    </xf>
    <xf numFmtId="173" fontId="0" fillId="0" borderId="0" xfId="0" applyNumberFormat="1" applyFill="1" applyBorder="1" applyProtection="1">
      <protection hidden="1"/>
    </xf>
    <xf numFmtId="0" fontId="0" fillId="0" borderId="7" xfId="0" applyBorder="1"/>
    <xf numFmtId="169" fontId="0" fillId="0" borderId="9" xfId="0" applyNumberFormat="1" applyBorder="1"/>
    <xf numFmtId="4" fontId="1" fillId="0" borderId="0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164" fontId="4" fillId="0" borderId="11" xfId="0" applyNumberFormat="1" applyFont="1" applyFill="1" applyBorder="1" applyAlignment="1" applyProtection="1">
      <alignment horizontal="right" vertical="center"/>
      <protection hidden="1"/>
    </xf>
    <xf numFmtId="173" fontId="1" fillId="0" borderId="16" xfId="0" applyNumberFormat="1" applyFont="1" applyFill="1" applyBorder="1" applyAlignment="1" applyProtection="1">
      <alignment horizontal="left"/>
      <protection hidden="1"/>
    </xf>
    <xf numFmtId="173" fontId="1" fillId="0" borderId="15" xfId="0" applyNumberFormat="1" applyFont="1" applyFill="1" applyBorder="1" applyAlignment="1" applyProtection="1">
      <alignment horizontal="left"/>
      <protection hidden="1"/>
    </xf>
    <xf numFmtId="0" fontId="1" fillId="0" borderId="15" xfId="0" applyFont="1" applyFill="1" applyBorder="1" applyProtection="1"/>
    <xf numFmtId="173" fontId="0" fillId="0" borderId="15" xfId="0" applyNumberFormat="1" applyFill="1" applyBorder="1" applyProtection="1">
      <protection hidden="1"/>
    </xf>
    <xf numFmtId="164" fontId="1" fillId="0" borderId="15" xfId="0" applyNumberFormat="1" applyFont="1" applyFill="1" applyBorder="1" applyAlignment="1" applyProtection="1">
      <alignment horizontal="left" vertical="center"/>
    </xf>
    <xf numFmtId="173" fontId="1" fillId="0" borderId="15" xfId="0" applyNumberFormat="1" applyFont="1" applyFill="1" applyBorder="1" applyAlignment="1" applyProtection="1">
      <alignment horizontal="right"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/>
    <xf numFmtId="174" fontId="1" fillId="0" borderId="15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Protection="1"/>
    <xf numFmtId="14" fontId="0" fillId="0" borderId="15" xfId="0" applyNumberFormat="1" applyFill="1" applyBorder="1" applyAlignment="1" applyProtection="1">
      <alignment horizontal="center" vertical="top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right" vertical="center" wrapText="1"/>
    </xf>
    <xf numFmtId="0" fontId="8" fillId="0" borderId="0" xfId="0" applyFont="1" applyProtection="1"/>
    <xf numFmtId="0" fontId="15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Fill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left" vertical="top"/>
    </xf>
    <xf numFmtId="0" fontId="2" fillId="0" borderId="10" xfId="0" applyFont="1" applyBorder="1" applyProtection="1"/>
    <xf numFmtId="170" fontId="1" fillId="0" borderId="0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173" fontId="1" fillId="0" borderId="0" xfId="0" applyNumberFormat="1" applyFont="1" applyFill="1" applyBorder="1" applyAlignment="1" applyProtection="1">
      <alignment horizontal="left"/>
      <protection hidden="1"/>
    </xf>
    <xf numFmtId="172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2" fontId="0" fillId="0" borderId="0" xfId="0" applyNumberFormat="1" applyBorder="1"/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15" fillId="0" borderId="15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center" vertical="top"/>
    </xf>
    <xf numFmtId="164" fontId="3" fillId="0" borderId="15" xfId="0" applyNumberFormat="1" applyFont="1" applyFill="1" applyBorder="1" applyAlignment="1" applyProtection="1">
      <alignment horizontal="left" vertical="top"/>
    </xf>
    <xf numFmtId="14" fontId="3" fillId="0" borderId="15" xfId="0" applyNumberFormat="1" applyFont="1" applyFill="1" applyBorder="1" applyAlignment="1" applyProtection="1">
      <alignment horizontal="center" vertical="top"/>
    </xf>
    <xf numFmtId="0" fontId="3" fillId="0" borderId="17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top"/>
    </xf>
    <xf numFmtId="4" fontId="0" fillId="0" borderId="0" xfId="0" applyNumberFormat="1" applyBorder="1"/>
    <xf numFmtId="49" fontId="1" fillId="0" borderId="0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>
      <alignment horizontal="right"/>
    </xf>
    <xf numFmtId="167" fontId="0" fillId="2" borderId="0" xfId="0" applyNumberFormat="1" applyFill="1" applyBorder="1" applyAlignment="1">
      <alignment horizontal="center"/>
    </xf>
    <xf numFmtId="0" fontId="0" fillId="2" borderId="11" xfId="0" applyFill="1" applyBorder="1"/>
    <xf numFmtId="0" fontId="1" fillId="2" borderId="1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5" xfId="0" applyFont="1" applyFill="1" applyBorder="1" applyAlignment="1">
      <alignment horizontal="right"/>
    </xf>
    <xf numFmtId="0" fontId="0" fillId="0" borderId="0" xfId="0" applyFont="1" applyProtection="1"/>
    <xf numFmtId="0" fontId="2" fillId="0" borderId="7" xfId="0" applyFont="1" applyBorder="1" applyProtection="1"/>
    <xf numFmtId="0" fontId="1" fillId="0" borderId="0" xfId="0" applyFont="1" applyBorder="1" applyAlignment="1" applyProtection="1">
      <alignment vertical="top" wrapText="1"/>
    </xf>
    <xf numFmtId="10" fontId="0" fillId="0" borderId="0" xfId="0" applyNumberFormat="1" applyFill="1" applyBorder="1" applyAlignment="1" applyProtection="1">
      <alignment vertical="center"/>
    </xf>
    <xf numFmtId="164" fontId="4" fillId="0" borderId="11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72" fontId="12" fillId="3" borderId="10" xfId="0" applyNumberFormat="1" applyFont="1" applyFill="1" applyBorder="1" applyAlignment="1" applyProtection="1">
      <alignment horizontal="center" vertical="center"/>
      <protection locked="0"/>
    </xf>
    <xf numFmtId="172" fontId="12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left" vertical="top"/>
    </xf>
    <xf numFmtId="164" fontId="1" fillId="3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Dezimal [0] 2" xfId="2"/>
    <cellStyle name="Euro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C00000"/>
      <color rgb="FFCC3300"/>
      <color rgb="FFFF66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28576</xdr:rowOff>
    </xdr:from>
    <xdr:to>
      <xdr:col>5</xdr:col>
      <xdr:colOff>45462</xdr:colOff>
      <xdr:row>1</xdr:row>
      <xdr:rowOff>771526</xdr:rowOff>
    </xdr:to>
    <xdr:pic>
      <xdr:nvPicPr>
        <xdr:cNvPr id="2" name="Picture 1" descr="LogoKammerB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14301"/>
          <a:ext cx="185521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AK53"/>
  <sheetViews>
    <sheetView showGridLines="0" tabSelected="1" zoomScaleNormal="100" workbookViewId="0">
      <selection activeCell="E7" sqref="E7:O8"/>
    </sheetView>
  </sheetViews>
  <sheetFormatPr baseColWidth="10" defaultColWidth="9.140625" defaultRowHeight="12.75"/>
  <cols>
    <col min="1" max="1" width="1.85546875" style="67" customWidth="1"/>
    <col min="2" max="2" width="5.140625" style="18" customWidth="1"/>
    <col min="3" max="3" width="6.85546875" style="18" customWidth="1"/>
    <col min="4" max="4" width="7.5703125" style="18" customWidth="1"/>
    <col min="5" max="5" width="7.85546875" style="18" customWidth="1"/>
    <col min="6" max="6" width="9" style="18" customWidth="1"/>
    <col min="7" max="7" width="9.5703125" style="18" customWidth="1"/>
    <col min="8" max="8" width="6.5703125" style="18" customWidth="1"/>
    <col min="9" max="9" width="6" style="18" customWidth="1"/>
    <col min="10" max="10" width="4.7109375" style="18" customWidth="1"/>
    <col min="11" max="11" width="3.28515625" style="18" customWidth="1"/>
    <col min="12" max="12" width="8.7109375" style="18" customWidth="1"/>
    <col min="13" max="13" width="3.42578125" style="18" customWidth="1"/>
    <col min="14" max="14" width="1.140625" style="18" customWidth="1"/>
    <col min="15" max="15" width="14.7109375" style="18" customWidth="1"/>
    <col min="16" max="17" width="1.28515625" style="18" customWidth="1"/>
    <col min="18" max="18" width="21.42578125" style="18" hidden="1" customWidth="1"/>
    <col min="19" max="19" width="10.42578125" style="18" hidden="1" customWidth="1"/>
    <col min="20" max="20" width="13.28515625" style="18" hidden="1" customWidth="1"/>
    <col min="21" max="21" width="6.42578125" style="18" hidden="1" customWidth="1"/>
    <col min="22" max="22" width="12.85546875" style="18" hidden="1" customWidth="1"/>
    <col min="23" max="23" width="4.85546875" style="18" customWidth="1"/>
    <col min="24" max="24" width="6.42578125" style="18" customWidth="1"/>
    <col min="25" max="25" width="11" style="18" customWidth="1"/>
    <col min="26" max="29" width="6.42578125" style="18" customWidth="1"/>
    <col min="30" max="30" width="12.5703125" style="18" customWidth="1"/>
    <col min="31" max="248" width="6.42578125" style="18" customWidth="1"/>
    <col min="249" max="16384" width="9.140625" style="18"/>
  </cols>
  <sheetData>
    <row r="1" spans="2:37" ht="6.75" customHeight="1"/>
    <row r="2" spans="2:37" ht="63" customHeight="1">
      <c r="B2" s="221"/>
      <c r="C2" s="222"/>
      <c r="D2" s="222"/>
      <c r="E2" s="222"/>
      <c r="G2" s="223" t="s">
        <v>34</v>
      </c>
      <c r="H2" s="224"/>
      <c r="I2" s="224"/>
      <c r="J2" s="224"/>
      <c r="K2" s="224"/>
      <c r="L2" s="224"/>
      <c r="M2" s="224"/>
      <c r="N2" s="224"/>
      <c r="O2" s="157" t="s">
        <v>52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2:37" ht="12" customHeight="1">
      <c r="B3" s="19"/>
      <c r="O3" s="20"/>
    </row>
    <row r="4" spans="2:37" ht="12" customHeight="1">
      <c r="B4" s="158" t="s">
        <v>56</v>
      </c>
      <c r="Y4" s="68" t="s">
        <v>3</v>
      </c>
    </row>
    <row r="5" spans="2:37" ht="12" customHeight="1">
      <c r="B5" s="158" t="s">
        <v>50</v>
      </c>
      <c r="Y5" s="68" t="s">
        <v>2</v>
      </c>
    </row>
    <row r="6" spans="2:37" ht="12.75" customHeight="1"/>
    <row r="7" spans="2:37" ht="13.5" customHeight="1">
      <c r="B7" s="21" t="s">
        <v>13</v>
      </c>
      <c r="E7" s="225" t="s">
        <v>48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X7" s="69"/>
      <c r="Y7" s="199" t="s">
        <v>5</v>
      </c>
    </row>
    <row r="8" spans="2:37" ht="13.5" customHeight="1">
      <c r="B8" s="21" t="s">
        <v>14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X8" s="69"/>
      <c r="Y8" s="199" t="s">
        <v>4</v>
      </c>
    </row>
    <row r="9" spans="2:37" ht="3.75" customHeight="1"/>
    <row r="10" spans="2:37" ht="13.5" customHeight="1">
      <c r="B10" s="21" t="s">
        <v>0</v>
      </c>
      <c r="E10" s="225" t="s">
        <v>8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X10" s="70"/>
      <c r="Y10" s="68"/>
    </row>
    <row r="11" spans="2:37" ht="13.5" customHeight="1">
      <c r="B11" s="21" t="s">
        <v>6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X11" s="70"/>
      <c r="Y11" s="68"/>
    </row>
    <row r="12" spans="2:37" ht="13.5" customHeight="1">
      <c r="B12" s="21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70"/>
      <c r="Q12" s="70"/>
      <c r="R12" s="70"/>
      <c r="S12" s="70"/>
      <c r="T12" s="70"/>
      <c r="U12" s="70"/>
      <c r="V12" s="70"/>
      <c r="W12" s="70"/>
      <c r="X12" s="70"/>
      <c r="Y12" s="68"/>
    </row>
    <row r="13" spans="2:37" ht="3" customHeight="1" thickBot="1"/>
    <row r="14" spans="2:37" ht="2.25" customHeight="1">
      <c r="B14" s="64"/>
      <c r="C14" s="65"/>
      <c r="D14" s="65"/>
      <c r="E14" s="65"/>
      <c r="F14" s="65"/>
      <c r="G14" s="200"/>
      <c r="H14" s="86"/>
      <c r="I14" s="86"/>
      <c r="J14" s="86"/>
      <c r="K14" s="86"/>
      <c r="L14" s="86"/>
      <c r="M14" s="86"/>
      <c r="N14" s="86"/>
      <c r="O14" s="87"/>
      <c r="P14" s="24"/>
      <c r="W14" s="68"/>
      <c r="X14" s="212" t="s">
        <v>55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4"/>
    </row>
    <row r="15" spans="2:37" ht="11.25" customHeight="1">
      <c r="B15" s="205">
        <v>100001</v>
      </c>
      <c r="C15" s="206"/>
      <c r="D15" s="63" t="s">
        <v>12</v>
      </c>
      <c r="E15" s="24"/>
      <c r="F15" s="24"/>
      <c r="G15" s="206">
        <v>2</v>
      </c>
      <c r="H15" s="206"/>
      <c r="I15" s="63" t="s">
        <v>32</v>
      </c>
      <c r="J15" s="27"/>
      <c r="K15" s="27"/>
      <c r="L15" s="127"/>
      <c r="M15" s="127"/>
      <c r="N15" s="127"/>
      <c r="O15" s="89" t="s">
        <v>57</v>
      </c>
      <c r="P15" s="24"/>
      <c r="W15" s="68"/>
      <c r="X15" s="215"/>
      <c r="Y15" s="216"/>
      <c r="Z15" s="216"/>
      <c r="AA15" s="216"/>
      <c r="AB15" s="216"/>
      <c r="AC15" s="216"/>
      <c r="AD15" s="216"/>
      <c r="AE15" s="216"/>
      <c r="AF15" s="216"/>
      <c r="AG15" s="216"/>
      <c r="AH15" s="217"/>
    </row>
    <row r="16" spans="2:37" ht="11.25" customHeight="1">
      <c r="B16" s="205"/>
      <c r="C16" s="206"/>
      <c r="D16" s="63" t="s">
        <v>11</v>
      </c>
      <c r="E16" s="24"/>
      <c r="F16" s="24"/>
      <c r="G16" s="206"/>
      <c r="H16" s="206"/>
      <c r="I16" s="63" t="s">
        <v>33</v>
      </c>
      <c r="J16" s="27"/>
      <c r="K16" s="27"/>
      <c r="L16" s="127"/>
      <c r="M16" s="127"/>
      <c r="N16" s="127"/>
      <c r="O16" s="90">
        <f ca="1">TODAY()</f>
        <v>41973</v>
      </c>
      <c r="P16" s="24"/>
      <c r="W16" s="68"/>
      <c r="X16" s="215"/>
      <c r="Y16" s="216"/>
      <c r="Z16" s="216"/>
      <c r="AA16" s="216"/>
      <c r="AB16" s="216"/>
      <c r="AC16" s="216"/>
      <c r="AD16" s="216"/>
      <c r="AE16" s="216"/>
      <c r="AF16" s="216"/>
      <c r="AG16" s="216"/>
      <c r="AH16" s="217"/>
    </row>
    <row r="17" spans="1:35" s="24" customFormat="1" ht="3" customHeight="1">
      <c r="A17" s="79"/>
      <c r="B17" s="54"/>
      <c r="C17" s="25"/>
      <c r="D17" s="25"/>
      <c r="E17" s="25"/>
      <c r="F17" s="26"/>
      <c r="G17" s="23"/>
      <c r="O17" s="88"/>
      <c r="W17" s="97"/>
      <c r="X17" s="215"/>
      <c r="Y17" s="216"/>
      <c r="Z17" s="216"/>
      <c r="AA17" s="216"/>
      <c r="AB17" s="216"/>
      <c r="AC17" s="216"/>
      <c r="AD17" s="216"/>
      <c r="AE17" s="216"/>
      <c r="AF17" s="216"/>
      <c r="AG17" s="216"/>
      <c r="AH17" s="217"/>
    </row>
    <row r="18" spans="1:35" s="72" customFormat="1" ht="3" customHeight="1" thickBot="1">
      <c r="A18" s="71"/>
      <c r="B18" s="130"/>
      <c r="C18" s="131"/>
      <c r="D18" s="131"/>
      <c r="E18" s="136"/>
      <c r="F18" s="131"/>
      <c r="G18" s="132"/>
      <c r="H18" s="137"/>
      <c r="I18" s="132"/>
      <c r="J18" s="131"/>
      <c r="K18" s="131"/>
      <c r="L18" s="136"/>
      <c r="M18" s="131"/>
      <c r="N18" s="133"/>
      <c r="O18" s="134"/>
      <c r="P18" s="60"/>
      <c r="R18" s="135"/>
      <c r="S18" s="60"/>
      <c r="X18" s="215"/>
      <c r="Y18" s="216"/>
      <c r="Z18" s="216"/>
      <c r="AA18" s="216"/>
      <c r="AB18" s="216"/>
      <c r="AC18" s="216"/>
      <c r="AD18" s="216"/>
      <c r="AE18" s="216"/>
      <c r="AF18" s="216"/>
      <c r="AG18" s="216"/>
      <c r="AH18" s="217"/>
    </row>
    <row r="19" spans="1:35" s="70" customFormat="1" ht="16.5" customHeight="1" thickBot="1">
      <c r="A19" s="67"/>
      <c r="B19" s="80"/>
      <c r="C19" s="28"/>
      <c r="D19" s="28"/>
      <c r="E19" s="28"/>
      <c r="F19" s="28"/>
      <c r="G19" s="29"/>
      <c r="H19" s="29"/>
      <c r="I19" s="29"/>
      <c r="J19" s="28"/>
      <c r="K19" s="28"/>
      <c r="L19" s="28"/>
      <c r="M19" s="28"/>
      <c r="N19" s="34"/>
      <c r="O19" s="81"/>
      <c r="P19" s="28"/>
      <c r="R19" s="28"/>
      <c r="S19" s="28"/>
      <c r="X19" s="215"/>
      <c r="Y19" s="216"/>
      <c r="Z19" s="216"/>
      <c r="AA19" s="216"/>
      <c r="AB19" s="216"/>
      <c r="AC19" s="216"/>
      <c r="AD19" s="216"/>
      <c r="AE19" s="216"/>
      <c r="AF19" s="216"/>
      <c r="AG19" s="216"/>
      <c r="AH19" s="217"/>
    </row>
    <row r="20" spans="1:35" s="70" customFormat="1" ht="15" customHeight="1" thickBot="1">
      <c r="A20" s="67"/>
      <c r="B20" s="92" t="s">
        <v>10</v>
      </c>
      <c r="C20" s="125" t="s">
        <v>53</v>
      </c>
      <c r="D20" s="93"/>
      <c r="E20" s="93"/>
      <c r="F20" s="93"/>
      <c r="G20" s="94"/>
      <c r="H20" s="94"/>
      <c r="I20" s="94"/>
      <c r="J20" s="93"/>
      <c r="K20" s="93"/>
      <c r="L20" s="93"/>
      <c r="M20" s="93"/>
      <c r="N20" s="95"/>
      <c r="O20" s="96"/>
      <c r="R20" s="28"/>
      <c r="S20" s="28"/>
      <c r="X20" s="215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</row>
    <row r="21" spans="1:35" s="70" customFormat="1" ht="15" customHeight="1">
      <c r="A21" s="67"/>
      <c r="B21" s="51" t="s">
        <v>7</v>
      </c>
      <c r="C21" s="47"/>
      <c r="D21" s="47"/>
      <c r="E21" s="47"/>
      <c r="F21" s="47"/>
      <c r="G21" s="48"/>
      <c r="H21" s="48"/>
      <c r="I21" s="48"/>
      <c r="J21" s="47"/>
      <c r="K21" s="47"/>
      <c r="L21" s="47"/>
      <c r="M21" s="47"/>
      <c r="N21" s="49"/>
      <c r="O21" s="91"/>
      <c r="P21" s="28"/>
      <c r="R21" s="28"/>
      <c r="S21" s="28"/>
      <c r="X21" s="215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</row>
    <row r="22" spans="1:35" s="72" customFormat="1" ht="15" customHeight="1" thickBot="1">
      <c r="A22" s="71"/>
      <c r="B22" s="61" t="s">
        <v>35</v>
      </c>
      <c r="C22" s="30"/>
      <c r="D22" s="30"/>
      <c r="E22" s="56" t="s">
        <v>38</v>
      </c>
      <c r="F22" s="55"/>
      <c r="G22" s="60"/>
      <c r="H22" s="160" t="s">
        <v>39</v>
      </c>
      <c r="I22" s="30"/>
      <c r="J22" s="57"/>
      <c r="K22" s="30"/>
      <c r="L22" s="30"/>
      <c r="M22" s="30"/>
      <c r="N22" s="31"/>
      <c r="O22" s="53"/>
      <c r="P22" s="60"/>
      <c r="R22" s="60"/>
      <c r="S22" s="60"/>
      <c r="X22" s="218"/>
      <c r="Y22" s="219"/>
      <c r="Z22" s="219"/>
      <c r="AA22" s="219"/>
      <c r="AB22" s="219"/>
      <c r="AC22" s="219"/>
      <c r="AD22" s="219"/>
      <c r="AE22" s="219"/>
      <c r="AF22" s="219"/>
      <c r="AG22" s="219"/>
      <c r="AH22" s="220"/>
    </row>
    <row r="23" spans="1:35" s="70" customFormat="1" ht="15" customHeight="1">
      <c r="A23" s="67"/>
      <c r="B23" s="120" t="s">
        <v>36</v>
      </c>
      <c r="C23" s="121"/>
      <c r="D23" s="122"/>
      <c r="E23" s="123" t="s">
        <v>37</v>
      </c>
      <c r="F23" s="124"/>
      <c r="G23" s="28"/>
      <c r="H23" s="167" t="s">
        <v>40</v>
      </c>
      <c r="I23" s="124"/>
      <c r="J23" s="124"/>
      <c r="K23" s="122"/>
      <c r="L23" s="121"/>
      <c r="M23" s="122"/>
      <c r="N23" s="31"/>
      <c r="O23" s="53"/>
      <c r="P23" s="28"/>
      <c r="R23" s="28"/>
      <c r="S23" s="28"/>
    </row>
    <row r="24" spans="1:35" s="75" customFormat="1" ht="15" customHeight="1">
      <c r="A24" s="73"/>
      <c r="B24" s="207">
        <f>'Tab. GAK'!I8</f>
        <v>2000</v>
      </c>
      <c r="C24" s="208"/>
      <c r="D24" s="190" t="s">
        <v>41</v>
      </c>
      <c r="E24" s="211">
        <f>'Tab. GAK'!I9</f>
        <v>300</v>
      </c>
      <c r="F24" s="211"/>
      <c r="G24" s="62" t="s">
        <v>42</v>
      </c>
      <c r="H24" s="175">
        <f>G15</f>
        <v>2</v>
      </c>
      <c r="I24" s="191" t="s">
        <v>43</v>
      </c>
      <c r="J24" s="191"/>
      <c r="K24" s="76"/>
      <c r="L24" s="62" t="s">
        <v>1</v>
      </c>
      <c r="M24" s="45"/>
      <c r="N24" s="156"/>
      <c r="O24" s="143">
        <f>B24+(E24*H24)</f>
        <v>2600</v>
      </c>
      <c r="P24" s="76"/>
      <c r="R24" s="76"/>
      <c r="S24" s="76"/>
      <c r="W24" s="76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76"/>
    </row>
    <row r="25" spans="1:35" s="70" customFormat="1" ht="4.5" customHeight="1">
      <c r="A25" s="67"/>
      <c r="B25" s="178"/>
      <c r="C25" s="179"/>
      <c r="D25" s="180"/>
      <c r="E25" s="181"/>
      <c r="F25" s="182"/>
      <c r="G25" s="183"/>
      <c r="H25" s="182"/>
      <c r="I25" s="182"/>
      <c r="J25" s="180"/>
      <c r="K25" s="180"/>
      <c r="L25" s="179"/>
      <c r="M25" s="180"/>
      <c r="N25" s="184"/>
      <c r="O25" s="185"/>
      <c r="P25" s="28"/>
      <c r="R25" s="28"/>
      <c r="S25" s="28"/>
      <c r="W25" s="28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8"/>
    </row>
    <row r="26" spans="1:35" s="70" customFormat="1" ht="12" customHeight="1">
      <c r="A26" s="67"/>
      <c r="B26" s="120" t="s">
        <v>44</v>
      </c>
      <c r="C26" s="121"/>
      <c r="D26" s="122"/>
      <c r="E26" s="123" t="s">
        <v>45</v>
      </c>
      <c r="F26" s="124"/>
      <c r="G26" s="167"/>
      <c r="H26" s="124"/>
      <c r="I26" s="124"/>
      <c r="J26" s="167"/>
      <c r="K26" s="188"/>
      <c r="L26" s="188"/>
      <c r="M26" s="122"/>
      <c r="N26" s="31"/>
      <c r="O26" s="53"/>
      <c r="P26" s="28"/>
      <c r="R26" s="28"/>
      <c r="S26" s="28"/>
      <c r="W26" s="28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8"/>
    </row>
    <row r="27" spans="1:35" s="75" customFormat="1" ht="15" customHeight="1">
      <c r="A27" s="73"/>
      <c r="B27" s="161" t="s">
        <v>59</v>
      </c>
      <c r="C27" s="76"/>
      <c r="D27" s="159"/>
      <c r="E27" s="76"/>
      <c r="F27" s="76"/>
      <c r="G27" s="76"/>
      <c r="H27" s="76"/>
      <c r="I27" s="176">
        <f>'Tab. GAK'!I10</f>
        <v>1.6</v>
      </c>
      <c r="J27" s="163" t="s">
        <v>42</v>
      </c>
      <c r="K27" s="209">
        <f>IF(B15&gt;'Tab. GAK'!H10, 'Tab. GAK'!H10, B15)</f>
        <v>50000</v>
      </c>
      <c r="L27" s="209"/>
      <c r="M27" s="163" t="s">
        <v>1</v>
      </c>
      <c r="N27" s="164"/>
      <c r="O27" s="187">
        <f>K27*I27</f>
        <v>80000</v>
      </c>
      <c r="P27" s="76"/>
      <c r="R27" s="76"/>
      <c r="S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s="75" customFormat="1" ht="15" customHeight="1">
      <c r="A28" s="73"/>
      <c r="B28" s="161" t="s">
        <v>46</v>
      </c>
      <c r="C28" s="76"/>
      <c r="D28" s="159"/>
      <c r="E28" s="76"/>
      <c r="F28" s="76"/>
      <c r="G28" s="76"/>
      <c r="H28" s="76"/>
      <c r="I28" s="176">
        <f>'Tab. GAK'!I11</f>
        <v>1.2</v>
      </c>
      <c r="J28" s="163" t="s">
        <v>42</v>
      </c>
      <c r="K28" s="209">
        <f>IF(B15-K27&gt;0,IF(B15-K27&gt;'Tab. GAK'!H11-'Tab. GAK'!H10,'Tab. GAK'!H11-'Tab. GAK'!H10,B15-K27),0)</f>
        <v>50000</v>
      </c>
      <c r="L28" s="209"/>
      <c r="M28" s="163" t="s">
        <v>1</v>
      </c>
      <c r="N28" s="164"/>
      <c r="O28" s="187">
        <f>K28*I28</f>
        <v>60000</v>
      </c>
      <c r="P28" s="76"/>
      <c r="R28" s="76"/>
      <c r="S28" s="76"/>
      <c r="W28" s="76"/>
      <c r="X28" s="76"/>
      <c r="Y28" s="202"/>
      <c r="Z28" s="76"/>
      <c r="AA28" s="76"/>
      <c r="AB28" s="76"/>
      <c r="AC28" s="76"/>
      <c r="AD28" s="76"/>
      <c r="AE28" s="76"/>
      <c r="AF28" s="76"/>
      <c r="AG28" s="74"/>
      <c r="AH28" s="76"/>
      <c r="AI28" s="76"/>
    </row>
    <row r="29" spans="1:35" s="75" customFormat="1" ht="15" customHeight="1">
      <c r="A29" s="73"/>
      <c r="B29" s="161" t="s">
        <v>47</v>
      </c>
      <c r="C29" s="76"/>
      <c r="D29" s="159"/>
      <c r="E29" s="162"/>
      <c r="F29" s="76"/>
      <c r="G29" s="76"/>
      <c r="H29" s="76"/>
      <c r="I29" s="176">
        <f>'Tab. GAK'!I12</f>
        <v>0.8</v>
      </c>
      <c r="J29" s="163" t="s">
        <v>42</v>
      </c>
      <c r="K29" s="209">
        <f>IF(B15-K27-K28&gt;0,B15-K27-K28,0)</f>
        <v>1</v>
      </c>
      <c r="L29" s="209"/>
      <c r="M29" s="163" t="s">
        <v>1</v>
      </c>
      <c r="N29" s="164"/>
      <c r="O29" s="187">
        <f>K29*I29</f>
        <v>0.8</v>
      </c>
      <c r="P29" s="76"/>
      <c r="R29" s="76"/>
      <c r="S29" s="76"/>
      <c r="Y29" s="165"/>
      <c r="AG29" s="166"/>
    </row>
    <row r="30" spans="1:35" s="75" customFormat="1" ht="15" customHeight="1">
      <c r="A30" s="73"/>
      <c r="B30" s="161"/>
      <c r="C30" s="162"/>
      <c r="D30" s="159"/>
      <c r="E30" s="176"/>
      <c r="F30" s="163"/>
      <c r="G30" s="177"/>
      <c r="H30" s="163"/>
      <c r="I30" s="163"/>
      <c r="J30" s="159"/>
      <c r="K30" s="186"/>
      <c r="L30" s="186"/>
      <c r="M30" s="159"/>
      <c r="N30" s="164"/>
      <c r="O30" s="143">
        <f>SUM(O27:O29)</f>
        <v>140000.79999999999</v>
      </c>
      <c r="P30" s="76"/>
      <c r="R30" s="76"/>
      <c r="S30" s="76"/>
      <c r="Y30" s="165"/>
      <c r="AG30" s="166"/>
    </row>
    <row r="31" spans="1:35" s="70" customFormat="1" ht="2.25" customHeight="1">
      <c r="A31" s="67"/>
      <c r="B31" s="144"/>
      <c r="C31" s="145"/>
      <c r="D31" s="146"/>
      <c r="E31" s="147"/>
      <c r="F31" s="148"/>
      <c r="G31" s="149"/>
      <c r="H31" s="150"/>
      <c r="I31" s="150"/>
      <c r="J31" s="151"/>
      <c r="K31" s="152"/>
      <c r="L31" s="152"/>
      <c r="M31" s="153"/>
      <c r="N31" s="154"/>
      <c r="O31" s="155"/>
      <c r="P31" s="28"/>
      <c r="R31" s="28"/>
      <c r="S31" s="28"/>
      <c r="Y31" s="119"/>
      <c r="AG31" s="18"/>
    </row>
    <row r="32" spans="1:35" s="70" customFormat="1" ht="2.25" customHeight="1" thickBot="1">
      <c r="A32" s="67"/>
      <c r="B32" s="52"/>
      <c r="C32" s="171"/>
      <c r="D32" s="32"/>
      <c r="E32" s="138"/>
      <c r="F32" s="33"/>
      <c r="G32" s="33"/>
      <c r="H32" s="170"/>
      <c r="I32" s="170"/>
      <c r="J32" s="28"/>
      <c r="K32" s="169"/>
      <c r="L32" s="169"/>
      <c r="M32" s="60"/>
      <c r="N32" s="34"/>
      <c r="O32" s="128"/>
      <c r="P32" s="28"/>
      <c r="R32" s="28"/>
      <c r="S32" s="28"/>
      <c r="Y32" s="119"/>
      <c r="AG32" s="18"/>
    </row>
    <row r="33" spans="1:33" s="70" customFormat="1" ht="15" customHeight="1" thickBot="1">
      <c r="A33" s="67"/>
      <c r="B33" s="35" t="s">
        <v>19</v>
      </c>
      <c r="C33" s="36"/>
      <c r="D33" s="37"/>
      <c r="E33" s="38"/>
      <c r="F33" s="39"/>
      <c r="G33" s="40"/>
      <c r="H33" s="41"/>
      <c r="I33" s="41"/>
      <c r="J33" s="42"/>
      <c r="K33" s="38"/>
      <c r="L33" s="42"/>
      <c r="M33" s="43"/>
      <c r="N33" s="43"/>
      <c r="O33" s="44">
        <f>O24+O30</f>
        <v>142600.79999999999</v>
      </c>
      <c r="R33" s="28"/>
      <c r="S33" s="28"/>
      <c r="Y33" s="77"/>
      <c r="Z33" s="78"/>
      <c r="AG33" s="18"/>
    </row>
    <row r="34" spans="1:33" s="28" customFormat="1" ht="14.25" customHeight="1" thickBot="1">
      <c r="A34" s="7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59"/>
      <c r="AG34" s="18"/>
    </row>
    <row r="35" spans="1:33" s="70" customFormat="1" ht="15" customHeight="1" thickBot="1">
      <c r="A35" s="79"/>
      <c r="B35" s="46" t="s">
        <v>18</v>
      </c>
      <c r="C35" s="126" t="s">
        <v>9</v>
      </c>
      <c r="D35" s="47"/>
      <c r="E35" s="47"/>
      <c r="F35" s="47"/>
      <c r="G35" s="48"/>
      <c r="H35" s="48"/>
      <c r="I35" s="48"/>
      <c r="J35" s="47"/>
      <c r="K35" s="47"/>
      <c r="L35" s="47"/>
      <c r="M35" s="49"/>
      <c r="N35" s="47"/>
      <c r="O35" s="50"/>
      <c r="P35" s="28"/>
      <c r="Q35" s="28"/>
      <c r="R35" s="28"/>
      <c r="S35" s="28"/>
      <c r="T35" s="28"/>
      <c r="U35" s="28"/>
      <c r="V35" s="28"/>
      <c r="W35" s="28"/>
      <c r="AG35" s="18"/>
    </row>
    <row r="36" spans="1:33" s="70" customFormat="1" ht="3.75" customHeight="1">
      <c r="A36" s="79"/>
      <c r="B36" s="46"/>
      <c r="C36" s="47"/>
      <c r="D36" s="47"/>
      <c r="E36" s="47"/>
      <c r="F36" s="47"/>
      <c r="G36" s="48"/>
      <c r="H36" s="48"/>
      <c r="I36" s="48"/>
      <c r="J36" s="47"/>
      <c r="K36" s="47"/>
      <c r="L36" s="47"/>
      <c r="M36" s="49"/>
      <c r="N36" s="47"/>
      <c r="O36" s="50"/>
      <c r="P36" s="28"/>
      <c r="Q36" s="28"/>
      <c r="R36" s="28"/>
      <c r="S36" s="28"/>
      <c r="T36" s="28"/>
      <c r="U36" s="28"/>
      <c r="V36" s="28"/>
      <c r="W36" s="28"/>
      <c r="AG36" s="18"/>
    </row>
    <row r="37" spans="1:33">
      <c r="B37" s="168" t="s">
        <v>20</v>
      </c>
      <c r="C37" s="24"/>
      <c r="D37" s="24"/>
      <c r="E37" s="24"/>
      <c r="F37" s="24"/>
      <c r="G37" s="24"/>
      <c r="H37" s="24"/>
      <c r="I37" s="24"/>
      <c r="J37" s="210">
        <v>0.2</v>
      </c>
      <c r="K37" s="210"/>
      <c r="L37" s="210"/>
      <c r="M37" s="24"/>
      <c r="N37" s="24"/>
      <c r="O37" s="203"/>
    </row>
    <row r="38" spans="1:33">
      <c r="B38" s="168" t="s">
        <v>21</v>
      </c>
      <c r="C38" s="24"/>
      <c r="D38" s="24"/>
      <c r="E38" s="24"/>
      <c r="F38" s="24"/>
      <c r="G38" s="24"/>
      <c r="H38" s="24"/>
      <c r="I38" s="97"/>
      <c r="J38" s="210"/>
      <c r="K38" s="210"/>
      <c r="L38" s="210"/>
      <c r="M38" s="24"/>
      <c r="N38" s="24"/>
      <c r="O38" s="204"/>
    </row>
    <row r="39" spans="1:33" ht="6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1:33" ht="13.5" thickBot="1">
      <c r="B40" s="98" t="s">
        <v>22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3">
        <f>O33*J37</f>
        <v>28520.16</v>
      </c>
    </row>
    <row r="41" spans="1:33" ht="13.5" thickBot="1">
      <c r="O41" s="82"/>
    </row>
    <row r="42" spans="1:33" ht="15" customHeight="1" thickBot="1">
      <c r="B42" s="115" t="s">
        <v>54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33" ht="7.5" customHeight="1">
      <c r="B43" s="10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107"/>
    </row>
    <row r="44" spans="1:33">
      <c r="B44" s="108" t="str">
        <f>B33</f>
        <v>Importo compenso / Betrag Vergütung: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9">
        <f>O33</f>
        <v>142600.79999999999</v>
      </c>
    </row>
    <row r="45" spans="1:33" ht="6" customHeight="1">
      <c r="B45" s="11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11"/>
    </row>
    <row r="46" spans="1:33">
      <c r="B46" s="108" t="str">
        <f>B40</f>
        <v>Spese / Spesen: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9">
        <f>O40</f>
        <v>28520.16</v>
      </c>
    </row>
    <row r="47" spans="1:33" ht="9.75" customHeight="1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</row>
    <row r="48" spans="1:33" ht="15.75" thickBot="1">
      <c r="B48" s="116" t="s">
        <v>58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>
        <f>SUM(O44:O46)</f>
        <v>171120.96</v>
      </c>
    </row>
    <row r="53" spans="15:15">
      <c r="O53" s="83"/>
    </row>
  </sheetData>
  <sheetProtection password="BD42" sheet="1" objects="1" scenarios="1"/>
  <mergeCells count="14">
    <mergeCell ref="X14:AH22"/>
    <mergeCell ref="B2:E2"/>
    <mergeCell ref="G2:N2"/>
    <mergeCell ref="E7:O8"/>
    <mergeCell ref="E10:O11"/>
    <mergeCell ref="O37:O38"/>
    <mergeCell ref="B15:C16"/>
    <mergeCell ref="G15:H16"/>
    <mergeCell ref="B24:C24"/>
    <mergeCell ref="K27:L27"/>
    <mergeCell ref="K28:L28"/>
    <mergeCell ref="K29:L29"/>
    <mergeCell ref="J37:L38"/>
    <mergeCell ref="E24:F24"/>
  </mergeCells>
  <pageMargins left="0.59055118110236227" right="0.39370078740157483" top="0.31496062992125984" bottom="0" header="0" footer="0"/>
  <pageSetup paperSize="9" fitToWidth="0" fitToHeight="0" orientation="portrait" horizontalDpi="300" verticalDpi="300" r:id="rId1"/>
  <headerFooter alignWithMargins="0">
    <oddFooter>&amp;R&amp;8Pagina-Seite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B3:J35"/>
  <sheetViews>
    <sheetView zoomScaleNormal="100" workbookViewId="0">
      <selection activeCell="B4" sqref="B4"/>
    </sheetView>
  </sheetViews>
  <sheetFormatPr baseColWidth="10" defaultRowHeight="12.75"/>
  <cols>
    <col min="1" max="1" width="4.140625" customWidth="1"/>
    <col min="2" max="2" width="2.5703125" customWidth="1"/>
    <col min="3" max="4" width="14.7109375" customWidth="1"/>
    <col min="5" max="5" width="6.7109375" customWidth="1"/>
    <col min="6" max="6" width="9.28515625" customWidth="1"/>
    <col min="7" max="7" width="6.28515625" customWidth="1"/>
    <col min="10" max="10" width="5.140625" customWidth="1"/>
  </cols>
  <sheetData>
    <row r="3" spans="2:10" ht="13.5" thickBot="1"/>
    <row r="4" spans="2:10" ht="13.5" thickBot="1">
      <c r="B4" s="196"/>
      <c r="C4" s="197"/>
      <c r="D4" s="197"/>
      <c r="E4" s="197"/>
      <c r="F4" s="197"/>
      <c r="G4" s="197"/>
      <c r="H4" s="197"/>
      <c r="I4" s="197"/>
      <c r="J4" s="198" t="s">
        <v>51</v>
      </c>
    </row>
    <row r="5" spans="2:10" ht="13.5" thickBot="1">
      <c r="B5" s="195" t="s">
        <v>26</v>
      </c>
      <c r="C5" s="192"/>
      <c r="D5" s="192"/>
      <c r="E5" s="193"/>
      <c r="F5" s="193"/>
      <c r="G5" s="193"/>
      <c r="H5" s="193"/>
      <c r="I5" s="66"/>
      <c r="J5" s="194"/>
    </row>
    <row r="6" spans="2:10">
      <c r="B6" s="8"/>
      <c r="C6" s="58" t="s">
        <v>17</v>
      </c>
      <c r="D6" s="58" t="s">
        <v>15</v>
      </c>
      <c r="E6" s="11"/>
      <c r="F6" s="11"/>
      <c r="G6" s="12"/>
      <c r="H6" s="12"/>
      <c r="I6" s="139"/>
      <c r="J6" s="9"/>
    </row>
    <row r="7" spans="2:10">
      <c r="B7" s="10"/>
      <c r="C7" s="4"/>
      <c r="D7" s="6"/>
      <c r="E7" s="13"/>
      <c r="F7" s="13"/>
      <c r="G7" s="7"/>
      <c r="H7" s="7"/>
      <c r="I7" s="1"/>
      <c r="J7" s="5"/>
    </row>
    <row r="8" spans="2:10">
      <c r="B8" s="3"/>
      <c r="C8" s="141" t="s">
        <v>23</v>
      </c>
      <c r="D8" s="4" t="s">
        <v>24</v>
      </c>
      <c r="E8" s="84"/>
      <c r="F8" s="84"/>
      <c r="G8" s="13"/>
      <c r="H8" s="13"/>
      <c r="I8" s="189">
        <v>2000</v>
      </c>
      <c r="J8" s="16" t="s">
        <v>16</v>
      </c>
    </row>
    <row r="9" spans="2:10">
      <c r="B9" s="3"/>
      <c r="C9" s="141" t="s">
        <v>25</v>
      </c>
      <c r="D9" s="4" t="s">
        <v>27</v>
      </c>
      <c r="E9" s="84"/>
      <c r="F9" s="84"/>
      <c r="G9" s="13"/>
      <c r="H9" s="13"/>
      <c r="I9" s="189">
        <v>300</v>
      </c>
      <c r="J9" s="16" t="s">
        <v>16</v>
      </c>
    </row>
    <row r="10" spans="2:10">
      <c r="B10" s="3"/>
      <c r="C10" s="141" t="s">
        <v>28</v>
      </c>
      <c r="D10" s="4" t="s">
        <v>29</v>
      </c>
      <c r="E10" s="84"/>
      <c r="F10" s="172"/>
      <c r="G10" s="13" t="s">
        <v>49</v>
      </c>
      <c r="H10" s="172">
        <v>50000</v>
      </c>
      <c r="I10" s="174">
        <v>1.6</v>
      </c>
      <c r="J10" s="16" t="s">
        <v>16</v>
      </c>
    </row>
    <row r="11" spans="2:10">
      <c r="B11" s="3"/>
      <c r="C11" s="141"/>
      <c r="D11" s="4"/>
      <c r="E11" s="84" t="s">
        <v>30</v>
      </c>
      <c r="F11" s="172">
        <v>51000</v>
      </c>
      <c r="G11" s="13" t="s">
        <v>49</v>
      </c>
      <c r="H11" s="172">
        <v>100000</v>
      </c>
      <c r="I11" s="174">
        <v>1.2</v>
      </c>
      <c r="J11" s="16" t="s">
        <v>16</v>
      </c>
    </row>
    <row r="12" spans="2:10">
      <c r="B12" s="3"/>
      <c r="C12" s="141"/>
      <c r="D12" s="4"/>
      <c r="E12" s="173" t="s">
        <v>31</v>
      </c>
      <c r="F12" s="172">
        <v>100001</v>
      </c>
      <c r="G12" s="13"/>
      <c r="H12" s="172"/>
      <c r="I12" s="174">
        <v>0.8</v>
      </c>
      <c r="J12" s="16" t="s">
        <v>16</v>
      </c>
    </row>
    <row r="13" spans="2:10" ht="13.5" thickBot="1">
      <c r="B13" s="2"/>
      <c r="C13" s="142"/>
      <c r="D13" s="14"/>
      <c r="E13" s="85"/>
      <c r="F13" s="85"/>
      <c r="G13" s="15"/>
      <c r="H13" s="15"/>
      <c r="I13" s="140"/>
      <c r="J13" s="17"/>
    </row>
    <row r="35" spans="9:9">
      <c r="I35">
        <v>10</v>
      </c>
    </row>
  </sheetData>
  <sheetProtection password="BD42" sheet="1" objects="1" scenarios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Header>&amp;LCalcolo del compenso professionale per l'elaborazione di piani per la classificazione acustica/ Berechnung zur Vergütung für freiberufliche Leistungen zur Erstellung von Gemeindeakustikplänen</oddHeader>
    <oddFooter>&amp;LOrdine degli Architetti, Pianificatori, Paesaggisti, Conservatori della Provincia di Bolzano
Kammer der Architekten, Raumplaner, Landschaftsplaner, Denkmalpfleger der Provinz Bozen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Calcolo_Berechnung_GAK</vt:lpstr>
      <vt:lpstr>Tab. GAK</vt:lpstr>
      <vt:lpstr>Calcolo_Berechnung_GAK!Druckbereich</vt:lpstr>
      <vt:lpstr>Calcolo_Berechnung_GAK!Drucktitel</vt:lpstr>
    </vt:vector>
  </TitlesOfParts>
  <Company>ordine-arch-bz-kammer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ordine-arch-bz-kammer</dc:creator>
  <cp:lastModifiedBy>win</cp:lastModifiedBy>
  <cp:lastPrinted>2014-11-29T20:39:49Z</cp:lastPrinted>
  <dcterms:created xsi:type="dcterms:W3CDTF">2002-01-18T11:32:16Z</dcterms:created>
  <dcterms:modified xsi:type="dcterms:W3CDTF">2014-11-30T11:17:42Z</dcterms:modified>
  <cp:version>2013-01</cp:version>
</cp:coreProperties>
</file>