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DieseArbeitsmappe" defaultThemeVersion="124226"/>
  <bookViews>
    <workbookView xWindow="-15" yWindow="-15" windowWidth="12015" windowHeight="10095" tabRatio="824"/>
  </bookViews>
  <sheets>
    <sheet name="Calcolo_Berechnung_Ensemble" sheetId="16" r:id="rId1"/>
    <sheet name="Tab. Ensemble" sheetId="14" r:id="rId2"/>
  </sheets>
  <definedNames>
    <definedName name="BLPTab10">#REF!</definedName>
    <definedName name="BLPTabA">#REF!</definedName>
    <definedName name="cat" localSheetId="0">#REF!</definedName>
    <definedName name="cat" localSheetId="1">#REF!</definedName>
    <definedName name="cat">#REF!</definedName>
    <definedName name="DBFTab10">#REF!</definedName>
    <definedName name="_xlnm.Print_Area" localSheetId="0">Calcolo_Berechnung_Ensemble!$B$2:$O$64</definedName>
    <definedName name="_xlnm.Print_Area" localSheetId="1">'Tab. Ensemble'!$B$1:$H$141</definedName>
    <definedName name="_xlnm.Print_Titles" localSheetId="0">Calcolo_Berechnung_Ensemble!$2:$12</definedName>
    <definedName name="_xlnm.Print_Titles" localSheetId="1">'Tab. Ensemble'!$3:$8</definedName>
    <definedName name="Gemeinden">'Tab. Ensemble'!$B$9:$H$124</definedName>
    <definedName name="spese" localSheetId="0">#REF!</definedName>
    <definedName name="spese" localSheetId="1">#REF!</definedName>
    <definedName name="spese">#REF!</definedName>
  </definedNames>
  <calcPr calcId="125725"/>
</workbook>
</file>

<file path=xl/calcChain.xml><?xml version="1.0" encoding="utf-8"?>
<calcChain xmlns="http://schemas.openxmlformats.org/spreadsheetml/2006/main">
  <c r="B61" i="16"/>
  <c r="B59"/>
  <c r="B57"/>
  <c r="O36"/>
  <c r="O57" s="1"/>
  <c r="K33"/>
  <c r="L42" s="1"/>
  <c r="G33"/>
  <c r="L41" s="1"/>
  <c r="E33"/>
  <c r="L40" s="1"/>
  <c r="B33"/>
  <c r="L22"/>
  <c r="I42" s="1"/>
  <c r="I22"/>
  <c r="I41" s="1"/>
  <c r="F22"/>
  <c r="I40" s="1"/>
  <c r="C22"/>
  <c r="O41" l="1"/>
  <c r="O40"/>
  <c r="O42"/>
  <c r="I39"/>
  <c r="L39"/>
  <c r="O39" l="1"/>
  <c r="O44" s="1"/>
  <c r="O59" l="1"/>
  <c r="O46"/>
  <c r="O17" l="1"/>
  <c r="O53" l="1"/>
  <c r="O61" s="1"/>
  <c r="O63" l="1"/>
</calcChain>
</file>

<file path=xl/comments1.xml><?xml version="1.0" encoding="utf-8"?>
<comments xmlns="http://schemas.openxmlformats.org/spreadsheetml/2006/main">
  <authors>
    <author>win2</author>
    <author>win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Nome del comune
Gemeinde eingeben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Nome e indirizzo della committenza
Name und Adresse der Auftraggeber</t>
        </r>
      </text>
    </comment>
    <comment ref="B16" authorId="1">
      <text>
        <r>
          <rPr>
            <b/>
            <sz val="9"/>
            <color indexed="81"/>
            <rFont val="Tahoma"/>
            <family val="2"/>
          </rPr>
          <t>Scegliere il Comune
Gemeinde auswählen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5" authorId="1">
      <text>
        <r>
          <rPr>
            <b/>
            <sz val="9"/>
            <color indexed="81"/>
            <rFont val="Tahoma"/>
            <family val="2"/>
          </rPr>
          <t xml:space="preserve">inserire solo la superficie di campi e prati che rientra nel piano di tutela degli insiemi
Fläche von Äcker und Wiesen eingeben die im Ensembleschutzplan eingetragen werden </t>
        </r>
      </text>
    </comment>
  </commentList>
</comments>
</file>

<file path=xl/sharedStrings.xml><?xml version="1.0" encoding="utf-8"?>
<sst xmlns="http://schemas.openxmlformats.org/spreadsheetml/2006/main" count="347" uniqueCount="213">
  <si>
    <t>Committente</t>
  </si>
  <si>
    <t>=</t>
  </si>
  <si>
    <t>Legende:</t>
  </si>
  <si>
    <t>Legenda:</t>
  </si>
  <si>
    <t>Optionen auswählen</t>
  </si>
  <si>
    <t>Werte eingeben</t>
  </si>
  <si>
    <t>scegliere le opzioni</t>
  </si>
  <si>
    <t>inserire valori</t>
  </si>
  <si>
    <t>Auftraggeber</t>
  </si>
  <si>
    <t>€/ha</t>
  </si>
  <si>
    <t>Aliquote per il calcolo del compenso / Faktoren zu Berechnung der Vergütung</t>
  </si>
  <si>
    <t>Nome del committente - Name Auftraggeber</t>
  </si>
  <si>
    <t>Nr.</t>
  </si>
  <si>
    <t xml:space="preserve">Gemeinde/Comune      </t>
  </si>
  <si>
    <t>Orte/</t>
  </si>
  <si>
    <t>paesi</t>
  </si>
  <si>
    <t>Weiler/</t>
  </si>
  <si>
    <t>villaggi</t>
  </si>
  <si>
    <t>Gebäude</t>
  </si>
  <si>
    <r>
      <t>*</t>
    </r>
    <r>
      <rPr>
        <b/>
        <sz val="6"/>
        <rFont val="Arial"/>
        <family val="2"/>
      </rPr>
      <t>1</t>
    </r>
  </si>
  <si>
    <t xml:space="preserve">ha </t>
  </si>
  <si>
    <t>*2</t>
  </si>
  <si>
    <t>superficie</t>
  </si>
  <si>
    <t>edificata</t>
  </si>
  <si>
    <t>Acker,Wiesen</t>
  </si>
  <si>
    <t>Campi, prati</t>
  </si>
  <si>
    <t>Abtei / Badia</t>
  </si>
  <si>
    <t>Ahrntal / Valle Aurina</t>
  </si>
  <si>
    <t>Aldein / Aldino</t>
  </si>
  <si>
    <t>Algund / Lagundo</t>
  </si>
  <si>
    <t>Altrei / Anterivo</t>
  </si>
  <si>
    <t>Andrian / Andriano</t>
  </si>
  <si>
    <t>Auer / Ora</t>
  </si>
  <si>
    <t>Barbian / Barbiano</t>
  </si>
  <si>
    <t>Bozen / Bolzano</t>
  </si>
  <si>
    <t>Branzoll / Bronzolo</t>
  </si>
  <si>
    <t>Brenner / Brennero</t>
  </si>
  <si>
    <t>Brixen / Bressanone</t>
  </si>
  <si>
    <t>Bruneck / Brunico</t>
  </si>
  <si>
    <t>Burgstall Postal</t>
  </si>
  <si>
    <t>Corvara / Corvara</t>
  </si>
  <si>
    <t>Enneberg / Marebbe</t>
  </si>
  <si>
    <t>Feldthurns / Velturno</t>
  </si>
  <si>
    <t>Franzensfeste / Fortezza</t>
  </si>
  <si>
    <t>Freienfeld / Campo di Trens</t>
  </si>
  <si>
    <t>Gais / Gais</t>
  </si>
  <si>
    <t>Glurns / Glorenza</t>
  </si>
  <si>
    <t>Graun im Vinschgau / Curon Venosta</t>
  </si>
  <si>
    <t>Gsies / Casies</t>
  </si>
  <si>
    <t>Hafling / Avelengo</t>
  </si>
  <si>
    <t>Innichen / San Candido</t>
  </si>
  <si>
    <t>Jenesien / San Genesio</t>
  </si>
  <si>
    <t>Karneid / Cornedo</t>
  </si>
  <si>
    <t>Kastelruth / Castelrotto</t>
  </si>
  <si>
    <t>Kiens / Chienes</t>
  </si>
  <si>
    <t>Klausen / Chiusa</t>
  </si>
  <si>
    <t>Kuens / Caines</t>
  </si>
  <si>
    <t>Kurtatsch / Cortaccia</t>
  </si>
  <si>
    <t>Kurtinig / Cortina</t>
  </si>
  <si>
    <t>Laas / Lasa</t>
  </si>
  <si>
    <t>Lajen / Laion</t>
  </si>
  <si>
    <t>Lana / Lana</t>
  </si>
  <si>
    <t>Latsch / Laces</t>
  </si>
  <si>
    <t>Leifers / Laives</t>
  </si>
  <si>
    <t>Lüsen / Luson</t>
  </si>
  <si>
    <t>Mals / Malles</t>
  </si>
  <si>
    <t>Margreid / Margrè</t>
  </si>
  <si>
    <t>Marling / Marlengo</t>
  </si>
  <si>
    <t>Martell / Martello</t>
  </si>
  <si>
    <t>Meran / Merano</t>
  </si>
  <si>
    <t>Mölten / Meltina</t>
  </si>
  <si>
    <t>Montan / Montagna</t>
  </si>
  <si>
    <t>Moos / Moso</t>
  </si>
  <si>
    <t>Mühlbach / Rio Pusteria</t>
  </si>
  <si>
    <t>Mühlwald / Selva dei Molini</t>
  </si>
  <si>
    <t>Nals / Nalles</t>
  </si>
  <si>
    <t xml:space="preserve">Naturns / Naturno </t>
  </si>
  <si>
    <t>Natz-Schabs / Naz-Sciaves</t>
  </si>
  <si>
    <t>Neumarkt / Egna</t>
  </si>
  <si>
    <t>Niederdorf / Villa Bassa</t>
  </si>
  <si>
    <t>Olang / Valdaora</t>
  </si>
  <si>
    <t>Partschins / Parcines</t>
  </si>
  <si>
    <t>Percha / Perca</t>
  </si>
  <si>
    <t>Pfalzen / Falzes</t>
  </si>
  <si>
    <t>Pfatten / Vadena</t>
  </si>
  <si>
    <t>Pfitsch / Val di Vizze</t>
  </si>
  <si>
    <t>Plaus / Plaus</t>
  </si>
  <si>
    <t>Prags / Braies</t>
  </si>
  <si>
    <t>Prettau / Predoi</t>
  </si>
  <si>
    <t>Proveis / Proves</t>
  </si>
  <si>
    <t>RasenAntholz / Rasun Aterselva</t>
  </si>
  <si>
    <t>Ratschings / Racines</t>
  </si>
  <si>
    <t>Riffian / Rifiano</t>
  </si>
  <si>
    <t>Ritten / Renon</t>
  </si>
  <si>
    <t>Rodeneck / Rodengo</t>
  </si>
  <si>
    <t>Salurn / Salorno</t>
  </si>
  <si>
    <t>Sand in Taufers / Campo Tures</t>
  </si>
  <si>
    <t>Sarntal / Sarentino</t>
  </si>
  <si>
    <t>Schenna / Scena</t>
  </si>
  <si>
    <t>Schlanders / Silandro</t>
  </si>
  <si>
    <t>Schluderns / Sluderno</t>
  </si>
  <si>
    <t>Schnals / Senales</t>
  </si>
  <si>
    <t>Sexten / Sesto</t>
  </si>
  <si>
    <t>St.Christina / Santa Cristina</t>
  </si>
  <si>
    <t>St.Leonhard / San Leonardo</t>
  </si>
  <si>
    <t>St.Lorenzen / San Lorenzo</t>
  </si>
  <si>
    <t>St.Martin in Passeier / San Martino in Passiria</t>
  </si>
  <si>
    <t>St.Martin in Thurn / San Martino in Badia</t>
  </si>
  <si>
    <t>St.Pankraz / San Pancrazio</t>
  </si>
  <si>
    <t>St.Ulrich / Ortisei</t>
  </si>
  <si>
    <t>Sterzing / Vipiteno</t>
  </si>
  <si>
    <t>Stilfs / Stelvio</t>
  </si>
  <si>
    <t>Taufers im Münstertal / Tubre</t>
  </si>
  <si>
    <t>Terenten / Terento</t>
  </si>
  <si>
    <t>Terlan / Terlano</t>
  </si>
  <si>
    <t>Tiers / Tires</t>
  </si>
  <si>
    <t>Tirol / Tirolo</t>
  </si>
  <si>
    <t>Tisens / Tesimo</t>
  </si>
  <si>
    <t>Tramin / Termeno</t>
  </si>
  <si>
    <t>Truden / Trodena</t>
  </si>
  <si>
    <t>Tscherms / Cermes</t>
  </si>
  <si>
    <t>U.L.Frau i.W.-St.Felix / Senale-San Felice</t>
  </si>
  <si>
    <t>Ulten / Ultimo</t>
  </si>
  <si>
    <t>Vahrn / Varna</t>
  </si>
  <si>
    <t>Villanders / Villandro</t>
  </si>
  <si>
    <t>Villnöß / Funes</t>
  </si>
  <si>
    <t>Vintl / Vandoies</t>
  </si>
  <si>
    <t>Völs am Schlern / Fié</t>
  </si>
  <si>
    <t>Vöran / Verano</t>
  </si>
  <si>
    <t>Waidbruck / Ponte Gardena</t>
  </si>
  <si>
    <t>WelsbergTaisten / MonguelfoTesido</t>
  </si>
  <si>
    <t>Wengen / La Valle</t>
  </si>
  <si>
    <r>
      <t>*</t>
    </r>
    <r>
      <rPr>
        <b/>
        <sz val="6"/>
        <rFont val="Arial"/>
        <family val="2"/>
      </rPr>
      <t>2</t>
    </r>
  </si>
  <si>
    <r>
      <t>*</t>
    </r>
    <r>
      <rPr>
        <b/>
        <sz val="6"/>
        <rFont val="Arial"/>
        <family val="2"/>
      </rPr>
      <t>3</t>
    </r>
  </si>
  <si>
    <t xml:space="preserve">besiedelte </t>
  </si>
  <si>
    <t xml:space="preserve">Fläche ha </t>
  </si>
  <si>
    <t>Tab. 11 Tabelle der Gemeinden - Tabella dei comuni</t>
  </si>
  <si>
    <t>Deutschnofen / Nova Ponente</t>
  </si>
  <si>
    <t>Gargazon / Gargazzone</t>
  </si>
  <si>
    <t>Kastelbell Tschars / Castelbello-Ciardes</t>
  </si>
  <si>
    <t>Laurein / Lauregno</t>
  </si>
  <si>
    <t>Prad am Stilfser Joch / Prato allo Stelvio</t>
  </si>
  <si>
    <t>Toblach / Dobbiacco</t>
  </si>
  <si>
    <t>Welschnofen / Nova Levante</t>
  </si>
  <si>
    <t>Eppan / Appiano</t>
  </si>
  <si>
    <t>Kaltern / Caldaro</t>
  </si>
  <si>
    <t>X</t>
  </si>
  <si>
    <t>Spese / Spesen</t>
  </si>
  <si>
    <t>1.)</t>
  </si>
  <si>
    <t>Comune</t>
  </si>
  <si>
    <t>Gemeinde</t>
  </si>
  <si>
    <t>Wolkenstein in Gröden / Selva Val Gardena</t>
  </si>
  <si>
    <r>
      <t>Compenso professionale per  l'elaborazione 
di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piani di tutela degli insiemi</t>
    </r>
    <r>
      <rPr>
        <b/>
        <sz val="10"/>
        <rFont val="Arial"/>
        <family val="2"/>
      </rPr>
      <t xml:space="preserve">
Vergütung für freiberufliche Leistungen zur Erstellung von </t>
    </r>
    <r>
      <rPr>
        <b/>
        <u/>
        <sz val="12"/>
        <rFont val="Arial"/>
        <family val="2"/>
      </rPr>
      <t>Ensembleschutzplänen</t>
    </r>
  </si>
  <si>
    <t>Numero dei paesi</t>
  </si>
  <si>
    <t>Anzahl der Orte</t>
  </si>
  <si>
    <t>Anzahl der Weiler</t>
  </si>
  <si>
    <t>Besiedelte Fläche</t>
  </si>
  <si>
    <t>Superficie edificata</t>
  </si>
  <si>
    <t>Campi, prati, etc.</t>
  </si>
  <si>
    <t>Acker, Wiesen, usw.</t>
  </si>
  <si>
    <t>ha</t>
  </si>
  <si>
    <t>Aliquota per paese</t>
  </si>
  <si>
    <t>Faktor je Ort</t>
  </si>
  <si>
    <t>Faktor je Weiler</t>
  </si>
  <si>
    <t>Aliquote</t>
  </si>
  <si>
    <t>Acker, Wiesen usw.</t>
  </si>
  <si>
    <t>Je Weiler</t>
  </si>
  <si>
    <t>Je Ortschaft</t>
  </si>
  <si>
    <t>per paese</t>
  </si>
  <si>
    <t>per villaggio</t>
  </si>
  <si>
    <t>€</t>
  </si>
  <si>
    <t>Faktoren</t>
  </si>
  <si>
    <t>Tab. A: Piano di tutela degli insiemi - Ensembleschutzpläne</t>
  </si>
  <si>
    <t>Aliquota per superficie edificata</t>
  </si>
  <si>
    <t>Faktor besiedelte Fläche</t>
  </si>
  <si>
    <t>Aliquota campi, prati etc.</t>
  </si>
  <si>
    <t>Faktor Acker, Wiesen usw.</t>
  </si>
  <si>
    <t>Grundhonorar</t>
  </si>
  <si>
    <t>compenso base</t>
  </si>
  <si>
    <t>Importo base / Grundbetrag:</t>
  </si>
  <si>
    <t xml:space="preserve">Calcolo importo variabile / Berechnung variabler Betrag   </t>
  </si>
  <si>
    <t>Paesi / Orte</t>
  </si>
  <si>
    <t>Villaggi / Weiler</t>
  </si>
  <si>
    <t>Superficie edificata / Besiedelte Fläche</t>
  </si>
  <si>
    <t>Campi, prati etc. / Acker, Wiesen usw.</t>
  </si>
  <si>
    <t xml:space="preserve">2.) </t>
  </si>
  <si>
    <t>Importo compenso / Betrag Vergütung:</t>
  </si>
  <si>
    <t>Fattore delle spese</t>
  </si>
  <si>
    <t>Spesensatz</t>
  </si>
  <si>
    <t>Spese / Spesen:</t>
  </si>
  <si>
    <t>Importo variabile / Variabler Betrag:</t>
  </si>
  <si>
    <t>Comune - Gemeinde</t>
  </si>
  <si>
    <t>Diese Tabelle wurde auf Grundlage des Beschlusses der Landesregierung der Autonomen Provinz Bozen  Nr. 1308 vom 11.11.2014 erarbeitet.</t>
  </si>
  <si>
    <t>Für Acker, Wiesen usw. werden nur jene Flächen berechnet die im Ensembleschutzplan eingetragen werden.</t>
  </si>
  <si>
    <t>novembre 2014 - novembre 2017 / November 2014 - November 2017</t>
  </si>
  <si>
    <t>Versione 1.0
nov. 2014 - 2017
Version 1.0
Nov. 2014 - 2017</t>
  </si>
  <si>
    <t>Numero dei villaggi</t>
  </si>
  <si>
    <t>Aliquota per villaggio</t>
  </si>
  <si>
    <t>Compenso base / Basisvergütung</t>
  </si>
  <si>
    <t>lt. ASTAT 14. Volkszählung 2001 / sec. 14° censimento 2001 ASTAT</t>
  </si>
  <si>
    <t>lt. ASTAT Information 25/2006 / sec. Informazione ASTAT 25/2006</t>
  </si>
  <si>
    <t>lt. ASTAT 5. Landwirtschaftszählung 2000 / sec. censimento dell'agricoltura 2000 ASTAT</t>
  </si>
  <si>
    <t>superficie edificata</t>
  </si>
  <si>
    <t>campi, prati, etc.</t>
  </si>
  <si>
    <t>Riepilogo / Zusammenfassung</t>
  </si>
  <si>
    <r>
      <rPr>
        <b/>
        <sz val="10"/>
        <rFont val="Arial"/>
        <family val="2"/>
      </rPr>
      <t>Attenzione:</t>
    </r>
    <r>
      <rPr>
        <sz val="10"/>
        <rFont val="Arial"/>
        <family val="2"/>
      </rPr>
      <t xml:space="preserve"> Gli importi base di questa tabella vengono adeguati ogni 3 anni sec. l'art. 3 del capitolato prestazionale della DGP n. 1308 dell'11/11/2014 e la tabella viene pubblicata dall'Ordine degli Architetti PPC.
</t>
    </r>
    <r>
      <rPr>
        <b/>
        <sz val="10"/>
        <rFont val="Arial"/>
        <family val="2"/>
      </rPr>
      <t>Achtung:</t>
    </r>
    <r>
      <rPr>
        <sz val="10"/>
        <rFont val="Arial"/>
        <family val="2"/>
      </rPr>
      <t xml:space="preserve"> Die Basiswerte dieser Berechnungstabelle werden laut Art. 3 der Vertragsbedingungen des BLR Nr. 1308 vom 11.11.2014 alle 3 Jahre angepasst und die Tabelle von der Kammer der Architekten RLD neu herausgegeben.</t>
    </r>
  </si>
  <si>
    <t>Questa tabella è stata elaborata sulla base della delibera della Giunta provinciale della Provincia Autonoma di Bolzano n. 1308 dell'11.11.2014.</t>
  </si>
  <si>
    <t>Data - Datum</t>
  </si>
  <si>
    <t>Importo complessivo / Gesamtbetrag:</t>
  </si>
  <si>
    <t>Per campi, prati, etc. si calcola solo la superficie che fa parte della zona di tutela degli insiemi.</t>
  </si>
  <si>
    <t>*1</t>
  </si>
  <si>
    <t>*3</t>
  </si>
  <si>
    <t>edifici</t>
  </si>
</sst>
</file>

<file path=xl/styles.xml><?xml version="1.0" encoding="utf-8"?>
<styleSheet xmlns="http://schemas.openxmlformats.org/spreadsheetml/2006/main">
  <numFmts count="14">
    <numFmt numFmtId="164" formatCode="&quot;€&quot;\ #,##0.00"/>
    <numFmt numFmtId="165" formatCode="_-* #,##0\ _D_M_-;\-* #,##0\ _D_M_-;_-* &quot;-&quot;\ _D_M_-;_-@_-"/>
    <numFmt numFmtId="166" formatCode="_-[$€-2]\ * #,##0.00_-;\-[$€-2]\ * #,##0.00_-;_-[$€-2]\ * &quot;-&quot;??_-"/>
    <numFmt numFmtId="167" formatCode="\ #,##0&quot; m²&quot;;\-\ #,##0&quot; m²&quot;"/>
    <numFmt numFmtId="168" formatCode="\ #,##0&quot; m³&quot;;\-\ #,##0&quot; m³&quot;"/>
    <numFmt numFmtId="169" formatCode="0.0"/>
    <numFmt numFmtId="170" formatCode="\ #,##0.00&quot; %&quot;;\-\ #,##0.00&quot; %&quot;"/>
    <numFmt numFmtId="171" formatCode="#,##0.000"/>
    <numFmt numFmtId="172" formatCode="#,##0.00_ ;\-#,##0.00\ "/>
    <numFmt numFmtId="173" formatCode="#,##0_ ;\-#,##0\ "/>
    <numFmt numFmtId="174" formatCode="&quot;€&quot;\ #,##0.0"/>
    <numFmt numFmtId="175" formatCode="#,##0.0"/>
    <numFmt numFmtId="176" formatCode="&quot;€&quot;\ #,##0.0;\-&quot;€&quot;\ #,##0.0"/>
    <numFmt numFmtId="177" formatCode="0&quot; ha&quot;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7.5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1" fillId="0" borderId="0" xfId="0" applyFont="1" applyBorder="1" applyAlignment="1">
      <alignment horizontal="left"/>
    </xf>
    <xf numFmtId="0" fontId="0" fillId="0" borderId="11" xfId="0" applyBorder="1"/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1" fillId="0" borderId="10" xfId="0" applyFont="1" applyBorder="1"/>
    <xf numFmtId="167" fontId="1" fillId="0" borderId="7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167" fontId="1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0" fillId="0" borderId="0" xfId="0" applyProtection="1"/>
    <xf numFmtId="0" fontId="4" fillId="0" borderId="0" xfId="0" applyFont="1" applyProtection="1"/>
    <xf numFmtId="0" fontId="7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2" xfId="0" applyBorder="1" applyProtection="1"/>
    <xf numFmtId="0" fontId="2" fillId="0" borderId="0" xfId="0" applyFont="1" applyBorder="1" applyProtection="1"/>
    <xf numFmtId="0" fontId="0" fillId="0" borderId="0" xfId="0" applyBorder="1" applyProtection="1"/>
    <xf numFmtId="164" fontId="12" fillId="0" borderId="0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14" xfId="0" applyBorder="1" applyProtection="1"/>
    <xf numFmtId="0" fontId="12" fillId="0" borderId="0" xfId="0" applyFont="1" applyBorder="1" applyProtection="1"/>
    <xf numFmtId="0" fontId="0" fillId="0" borderId="0" xfId="0" applyFill="1" applyBorder="1" applyProtection="1"/>
    <xf numFmtId="16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 applyFill="1" applyBorder="1" applyAlignment="1" applyProtection="1">
      <alignment horizontal="center" vertical="top"/>
    </xf>
    <xf numFmtId="164" fontId="0" fillId="0" borderId="0" xfId="0" applyNumberFormat="1" applyFill="1" applyBorder="1" applyProtection="1"/>
    <xf numFmtId="3" fontId="0" fillId="0" borderId="0" xfId="0" applyNumberFormat="1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4" fontId="4" fillId="2" borderId="3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/>
    </xf>
    <xf numFmtId="164" fontId="0" fillId="2" borderId="4" xfId="0" applyNumberFormat="1" applyFill="1" applyBorder="1" applyProtection="1"/>
    <xf numFmtId="0" fontId="1" fillId="2" borderId="4" xfId="0" applyFont="1" applyFill="1" applyBorder="1" applyProtection="1"/>
    <xf numFmtId="3" fontId="0" fillId="2" borderId="4" xfId="0" applyNumberFormat="1" applyFill="1" applyBorder="1" applyProtection="1"/>
    <xf numFmtId="164" fontId="1" fillId="2" borderId="4" xfId="0" applyNumberFormat="1" applyFont="1" applyFill="1" applyBorder="1" applyAlignment="1" applyProtection="1">
      <alignment horizontal="left" vertical="center"/>
    </xf>
    <xf numFmtId="170" fontId="1" fillId="2" borderId="4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Protection="1"/>
    <xf numFmtId="164" fontId="4" fillId="2" borderId="4" xfId="0" applyNumberFormat="1" applyFont="1" applyFill="1" applyBorder="1" applyAlignment="1" applyProtection="1"/>
    <xf numFmtId="164" fontId="4" fillId="2" borderId="5" xfId="0" applyNumberFormat="1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center"/>
    </xf>
    <xf numFmtId="0" fontId="4" fillId="0" borderId="6" xfId="0" applyFont="1" applyFill="1" applyBorder="1" applyProtection="1"/>
    <xf numFmtId="0" fontId="0" fillId="0" borderId="7" xfId="0" applyFill="1" applyBorder="1" applyProtection="1"/>
    <xf numFmtId="164" fontId="4" fillId="0" borderId="7" xfId="0" applyNumberFormat="1" applyFon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top"/>
    </xf>
    <xf numFmtId="0" fontId="0" fillId="0" borderId="13" xfId="0" applyFill="1" applyBorder="1" applyAlignment="1" applyProtection="1">
      <alignment horizontal="right" vertical="top"/>
    </xf>
    <xf numFmtId="0" fontId="0" fillId="0" borderId="11" xfId="0" applyFill="1" applyBorder="1" applyAlignment="1" applyProtection="1">
      <alignment horizontal="right" vertical="top"/>
    </xf>
    <xf numFmtId="4" fontId="1" fillId="0" borderId="10" xfId="0" applyNumberFormat="1" applyFont="1" applyFill="1" applyBorder="1" applyAlignment="1" applyProtection="1">
      <alignment horizontal="right"/>
    </xf>
    <xf numFmtId="0" fontId="6" fillId="0" borderId="6" xfId="0" applyFont="1" applyFill="1" applyBorder="1" applyProtection="1"/>
    <xf numFmtId="0" fontId="6" fillId="0" borderId="10" xfId="0" applyFont="1" applyFill="1" applyBorder="1" applyProtection="1"/>
    <xf numFmtId="0" fontId="3" fillId="0" borderId="11" xfId="0" applyFont="1" applyFill="1" applyBorder="1" applyAlignment="1" applyProtection="1">
      <alignment horizontal="right" vertical="top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left"/>
    </xf>
    <xf numFmtId="0" fontId="0" fillId="0" borderId="0" xfId="0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1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Protection="1"/>
    <xf numFmtId="0" fontId="0" fillId="0" borderId="24" xfId="0" applyFill="1" applyBorder="1" applyAlignment="1" applyProtection="1">
      <alignment horizontal="right" vertical="top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9" fillId="0" borderId="0" xfId="0" applyFont="1" applyFill="1" applyProtection="1"/>
    <xf numFmtId="0" fontId="1" fillId="0" borderId="0" xfId="0" applyFont="1" applyProtection="1"/>
    <xf numFmtId="164" fontId="12" fillId="3" borderId="0" xfId="0" applyNumberFormat="1" applyFont="1" applyFill="1" applyBorder="1" applyAlignment="1" applyProtection="1">
      <alignment vertical="center"/>
    </xf>
    <xf numFmtId="0" fontId="0" fillId="4" borderId="0" xfId="0" applyFill="1" applyProtection="1"/>
    <xf numFmtId="0" fontId="0" fillId="0" borderId="0" xfId="0" applyFill="1" applyProtection="1"/>
    <xf numFmtId="0" fontId="10" fillId="0" borderId="0" xfId="0" applyFont="1" applyFill="1" applyProtection="1"/>
    <xf numFmtId="0" fontId="2" fillId="0" borderId="0" xfId="0" applyFont="1" applyFill="1" applyProtection="1"/>
    <xf numFmtId="0" fontId="9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Protection="1"/>
    <xf numFmtId="0" fontId="1" fillId="0" borderId="0" xfId="0" applyFont="1" applyFill="1" applyProtection="1"/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horizontal="center" vertical="top"/>
    </xf>
    <xf numFmtId="164" fontId="2" fillId="0" borderId="0" xfId="0" applyNumberFormat="1" applyFont="1" applyProtection="1"/>
    <xf numFmtId="0" fontId="0" fillId="0" borderId="0" xfId="0" applyFill="1" applyBorder="1" applyProtection="1">
      <protection hidden="1"/>
    </xf>
    <xf numFmtId="171" fontId="0" fillId="0" borderId="0" xfId="0" applyNumberFormat="1" applyBorder="1" applyAlignment="1">
      <alignment horizontal="right"/>
    </xf>
    <xf numFmtId="171" fontId="0" fillId="0" borderId="9" xfId="0" applyNumberFormat="1" applyBorder="1" applyAlignment="1">
      <alignment horizontal="right"/>
    </xf>
    <xf numFmtId="4" fontId="1" fillId="0" borderId="0" xfId="0" applyNumberFormat="1" applyFont="1" applyFill="1" applyBorder="1" applyAlignment="1" applyProtection="1">
      <alignment horizontal="left"/>
    </xf>
    <xf numFmtId="0" fontId="0" fillId="2" borderId="7" xfId="0" applyFill="1" applyBorder="1"/>
    <xf numFmtId="0" fontId="0" fillId="2" borderId="13" xfId="0" applyFill="1" applyBorder="1"/>
    <xf numFmtId="0" fontId="20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0" fillId="0" borderId="9" xfId="0" applyBorder="1"/>
    <xf numFmtId="0" fontId="1" fillId="0" borderId="25" xfId="0" applyFont="1" applyBorder="1"/>
    <xf numFmtId="0" fontId="1" fillId="0" borderId="25" xfId="0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0" borderId="16" xfId="0" applyFont="1" applyBorder="1"/>
    <xf numFmtId="3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8" xfId="0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20" fillId="2" borderId="7" xfId="0" applyFont="1" applyFill="1" applyBorder="1"/>
    <xf numFmtId="0" fontId="4" fillId="0" borderId="30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4" fillId="0" borderId="30" xfId="0" applyFont="1" applyBorder="1" applyAlignment="1">
      <alignment horizontal="center"/>
    </xf>
    <xf numFmtId="0" fontId="0" fillId="0" borderId="30" xfId="0" applyBorder="1"/>
    <xf numFmtId="0" fontId="20" fillId="2" borderId="13" xfId="0" applyFont="1" applyFill="1" applyBorder="1"/>
    <xf numFmtId="0" fontId="4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4" xfId="0" applyBorder="1"/>
    <xf numFmtId="0" fontId="4" fillId="0" borderId="9" xfId="0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7" xfId="0" applyBorder="1" applyProtection="1"/>
    <xf numFmtId="0" fontId="0" fillId="0" borderId="13" xfId="0" applyBorder="1" applyProtection="1"/>
    <xf numFmtId="0" fontId="0" fillId="0" borderId="11" xfId="0" applyBorder="1" applyProtection="1"/>
    <xf numFmtId="0" fontId="0" fillId="0" borderId="10" xfId="0" applyBorder="1" applyProtection="1"/>
    <xf numFmtId="0" fontId="12" fillId="0" borderId="11" xfId="0" applyFont="1" applyBorder="1" applyAlignment="1" applyProtection="1">
      <alignment horizontal="right"/>
    </xf>
    <xf numFmtId="14" fontId="13" fillId="4" borderId="11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top"/>
    </xf>
    <xf numFmtId="0" fontId="4" fillId="0" borderId="3" xfId="0" applyFont="1" applyFill="1" applyBorder="1" applyProtection="1"/>
    <xf numFmtId="0" fontId="0" fillId="0" borderId="4" xfId="0" applyFill="1" applyBorder="1" applyProtection="1"/>
    <xf numFmtId="164" fontId="4" fillId="0" borderId="4" xfId="0" applyNumberFormat="1" applyFon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right" vertical="top"/>
    </xf>
    <xf numFmtId="0" fontId="1" fillId="0" borderId="0" xfId="0" applyFont="1" applyBorder="1" applyProtection="1"/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0" fillId="0" borderId="19" xfId="0" applyBorder="1" applyProtection="1"/>
    <xf numFmtId="0" fontId="0" fillId="0" borderId="1" xfId="0" applyBorder="1" applyProtection="1"/>
    <xf numFmtId="164" fontId="2" fillId="0" borderId="20" xfId="0" applyNumberFormat="1" applyFont="1" applyBorder="1" applyProtection="1"/>
    <xf numFmtId="164" fontId="4" fillId="2" borderId="12" xfId="0" applyNumberFormat="1" applyFont="1" applyFill="1" applyBorder="1" applyProtection="1"/>
    <xf numFmtId="0" fontId="0" fillId="0" borderId="4" xfId="0" applyBorder="1" applyProtection="1"/>
    <xf numFmtId="164" fontId="2" fillId="0" borderId="5" xfId="0" applyNumberFormat="1" applyFont="1" applyBorder="1" applyProtection="1"/>
    <xf numFmtId="0" fontId="0" fillId="0" borderId="6" xfId="0" applyBorder="1" applyProtection="1"/>
    <xf numFmtId="164" fontId="2" fillId="0" borderId="13" xfId="0" applyNumberFormat="1" applyFont="1" applyBorder="1" applyProtection="1"/>
    <xf numFmtId="4" fontId="0" fillId="0" borderId="19" xfId="0" applyNumberFormat="1" applyBorder="1" applyProtection="1"/>
    <xf numFmtId="164" fontId="0" fillId="0" borderId="20" xfId="0" applyNumberForma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17" fillId="2" borderId="10" xfId="0" applyFont="1" applyFill="1" applyBorder="1" applyProtection="1"/>
    <xf numFmtId="0" fontId="17" fillId="2" borderId="0" xfId="0" applyFont="1" applyFill="1" applyBorder="1" applyProtection="1"/>
    <xf numFmtId="0" fontId="17" fillId="2" borderId="11" xfId="0" applyFont="1" applyFill="1" applyBorder="1" applyProtection="1"/>
    <xf numFmtId="0" fontId="4" fillId="0" borderId="3" xfId="0" applyFont="1" applyBorder="1" applyProtection="1"/>
    <xf numFmtId="0" fontId="19" fillId="2" borderId="8" xfId="0" applyFont="1" applyFill="1" applyBorder="1" applyProtection="1"/>
    <xf numFmtId="0" fontId="19" fillId="2" borderId="9" xfId="0" applyFont="1" applyFill="1" applyBorder="1" applyProtection="1"/>
    <xf numFmtId="164" fontId="19" fillId="2" borderId="12" xfId="0" applyNumberFormat="1" applyFont="1" applyFill="1" applyBorder="1" applyProtection="1"/>
    <xf numFmtId="10" fontId="0" fillId="0" borderId="0" xfId="0" applyNumberFormat="1" applyFill="1" applyProtection="1"/>
    <xf numFmtId="0" fontId="3" fillId="0" borderId="1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  <xf numFmtId="0" fontId="4" fillId="0" borderId="4" xfId="0" applyFont="1" applyFill="1" applyBorder="1" applyProtection="1"/>
    <xf numFmtId="0" fontId="4" fillId="0" borderId="7" xfId="0" applyFont="1" applyFill="1" applyBorder="1" applyProtection="1"/>
    <xf numFmtId="168" fontId="12" fillId="0" borderId="0" xfId="0" applyNumberFormat="1" applyFont="1" applyFill="1" applyBorder="1" applyAlignment="1" applyProtection="1">
      <alignment vertical="center"/>
    </xf>
    <xf numFmtId="164" fontId="0" fillId="0" borderId="11" xfId="0" applyNumberFormat="1" applyFill="1" applyBorder="1" applyAlignment="1" applyProtection="1">
      <alignment horizontal="center" vertical="center"/>
      <protection hidden="1"/>
    </xf>
    <xf numFmtId="172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top" wrapText="1"/>
      <protection locked="0"/>
    </xf>
    <xf numFmtId="173" fontId="12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top"/>
    </xf>
    <xf numFmtId="0" fontId="1" fillId="2" borderId="6" xfId="0" applyFont="1" applyFill="1" applyBorder="1"/>
    <xf numFmtId="164" fontId="12" fillId="0" borderId="14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164" fontId="6" fillId="0" borderId="9" xfId="0" applyNumberFormat="1" applyFont="1" applyFill="1" applyBorder="1" applyAlignment="1" applyProtection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top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" xfId="0" applyFont="1" applyFill="1" applyBorder="1" applyProtection="1"/>
    <xf numFmtId="0" fontId="2" fillId="0" borderId="0" xfId="0" applyFont="1" applyProtection="1"/>
    <xf numFmtId="0" fontId="2" fillId="0" borderId="11" xfId="0" applyFont="1" applyBorder="1" applyProtection="1"/>
    <xf numFmtId="0" fontId="22" fillId="0" borderId="0" xfId="0" applyFont="1" applyFill="1" applyBorder="1" applyProtection="1"/>
    <xf numFmtId="0" fontId="4" fillId="0" borderId="38" xfId="0" applyFont="1" applyBorder="1" applyAlignment="1"/>
    <xf numFmtId="0" fontId="4" fillId="0" borderId="39" xfId="0" applyFont="1" applyBorder="1" applyAlignment="1"/>
    <xf numFmtId="0" fontId="4" fillId="0" borderId="40" xfId="0" applyFont="1" applyBorder="1" applyAlignment="1"/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34" xfId="0" applyFont="1" applyBorder="1" applyAlignment="1"/>
    <xf numFmtId="0" fontId="2" fillId="0" borderId="14" xfId="0" applyFont="1" applyBorder="1" applyProtection="1"/>
    <xf numFmtId="0" fontId="0" fillId="0" borderId="22" xfId="0" applyBorder="1" applyProtection="1"/>
    <xf numFmtId="164" fontId="12" fillId="0" borderId="41" xfId="0" applyNumberFormat="1" applyFont="1" applyFill="1" applyBorder="1" applyAlignment="1" applyProtection="1">
      <alignment horizontal="center" vertical="center"/>
    </xf>
    <xf numFmtId="164" fontId="12" fillId="0" borderId="42" xfId="0" applyNumberFormat="1" applyFont="1" applyFill="1" applyBorder="1" applyAlignment="1" applyProtection="1">
      <alignment horizontal="center" vertical="center"/>
    </xf>
    <xf numFmtId="0" fontId="0" fillId="0" borderId="41" xfId="0" applyBorder="1" applyProtection="1"/>
    <xf numFmtId="3" fontId="4" fillId="0" borderId="42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 vertical="center"/>
    </xf>
    <xf numFmtId="0" fontId="2" fillId="0" borderId="42" xfId="0" applyFont="1" applyBorder="1" applyProtection="1"/>
    <xf numFmtId="0" fontId="2" fillId="0" borderId="0" xfId="0" applyFont="1" applyBorder="1" applyAlignment="1" applyProtection="1">
      <alignment horizontal="center"/>
    </xf>
    <xf numFmtId="174" fontId="0" fillId="0" borderId="0" xfId="0" applyNumberFormat="1" applyFill="1" applyBorder="1" applyProtection="1">
      <protection hidden="1"/>
    </xf>
    <xf numFmtId="0" fontId="0" fillId="2" borderId="7" xfId="0" applyFill="1" applyBorder="1" applyAlignment="1">
      <alignment horizontal="right"/>
    </xf>
    <xf numFmtId="167" fontId="0" fillId="2" borderId="7" xfId="0" applyNumberFormat="1" applyFill="1" applyBorder="1" applyAlignment="1">
      <alignment horizontal="center"/>
    </xf>
    <xf numFmtId="0" fontId="0" fillId="0" borderId="7" xfId="0" applyBorder="1"/>
    <xf numFmtId="169" fontId="0" fillId="0" borderId="0" xfId="0" applyNumberFormat="1" applyBorder="1"/>
    <xf numFmtId="169" fontId="0" fillId="0" borderId="9" xfId="0" applyNumberFormat="1" applyBorder="1"/>
    <xf numFmtId="4" fontId="1" fillId="0" borderId="0" xfId="0" applyNumberFormat="1" applyFon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175" fontId="0" fillId="0" borderId="0" xfId="0" applyNumberFormat="1" applyBorder="1"/>
    <xf numFmtId="4" fontId="1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Protection="1"/>
    <xf numFmtId="164" fontId="1" fillId="0" borderId="0" xfId="0" applyNumberFormat="1" applyFont="1" applyFill="1" applyBorder="1" applyAlignment="1" applyProtection="1">
      <alignment horizontal="center" vertical="center"/>
    </xf>
    <xf numFmtId="10" fontId="1" fillId="0" borderId="0" xfId="0" applyNumberFormat="1" applyFont="1" applyFill="1" applyProtection="1"/>
    <xf numFmtId="174" fontId="1" fillId="0" borderId="0" xfId="0" applyNumberFormat="1" applyFont="1" applyFill="1" applyBorder="1" applyProtection="1"/>
    <xf numFmtId="3" fontId="1" fillId="0" borderId="0" xfId="0" applyNumberFormat="1" applyFont="1" applyFill="1" applyBorder="1" applyAlignment="1" applyProtection="1">
      <alignment horizontal="center" vertical="center"/>
    </xf>
    <xf numFmtId="164" fontId="4" fillId="0" borderId="11" xfId="0" applyNumberFormat="1" applyFont="1" applyFill="1" applyBorder="1" applyAlignment="1" applyProtection="1">
      <alignment horizontal="right" vertical="center"/>
      <protection hidden="1"/>
    </xf>
    <xf numFmtId="174" fontId="1" fillId="0" borderId="17" xfId="0" applyNumberFormat="1" applyFont="1" applyFill="1" applyBorder="1" applyAlignment="1" applyProtection="1">
      <alignment horizontal="left"/>
      <protection hidden="1"/>
    </xf>
    <xf numFmtId="174" fontId="1" fillId="0" borderId="15" xfId="0" applyNumberFormat="1" applyFont="1" applyFill="1" applyBorder="1" applyAlignment="1" applyProtection="1">
      <alignment horizontal="left"/>
      <protection hidden="1"/>
    </xf>
    <xf numFmtId="0" fontId="1" fillId="0" borderId="15" xfId="0" applyFont="1" applyFill="1" applyBorder="1" applyProtection="1"/>
    <xf numFmtId="174" fontId="0" fillId="0" borderId="15" xfId="0" applyNumberFormat="1" applyFill="1" applyBorder="1" applyProtection="1">
      <protection hidden="1"/>
    </xf>
    <xf numFmtId="164" fontId="1" fillId="0" borderId="15" xfId="0" applyNumberFormat="1" applyFont="1" applyFill="1" applyBorder="1" applyAlignment="1" applyProtection="1">
      <alignment horizontal="left" vertical="center"/>
    </xf>
    <xf numFmtId="174" fontId="1" fillId="0" borderId="15" xfId="0" applyNumberFormat="1" applyFont="1" applyFill="1" applyBorder="1" applyAlignment="1" applyProtection="1">
      <alignment horizontal="right"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Protection="1"/>
    <xf numFmtId="176" fontId="1" fillId="0" borderId="15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Protection="1"/>
    <xf numFmtId="14" fontId="0" fillId="0" borderId="15" xfId="0" applyNumberFormat="1" applyFill="1" applyBorder="1" applyAlignment="1" applyProtection="1">
      <alignment horizontal="center" vertical="top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Protection="1"/>
    <xf numFmtId="164" fontId="4" fillId="0" borderId="15" xfId="0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top"/>
    </xf>
    <xf numFmtId="0" fontId="3" fillId="5" borderId="0" xfId="0" applyFont="1" applyFill="1" applyAlignment="1" applyProtection="1">
      <alignment horizontal="right" vertical="center" wrapText="1"/>
    </xf>
    <xf numFmtId="0" fontId="8" fillId="0" borderId="0" xfId="0" applyFont="1" applyProtection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 vertical="top"/>
    </xf>
    <xf numFmtId="170" fontId="1" fillId="0" borderId="0" xfId="0" applyNumberFormat="1" applyFont="1" applyFill="1" applyBorder="1" applyAlignment="1" applyProtection="1">
      <alignment horizontal="center" vertical="center"/>
    </xf>
    <xf numFmtId="170" fontId="1" fillId="0" borderId="0" xfId="0" applyNumberFormat="1" applyFont="1" applyFill="1" applyBorder="1" applyAlignment="1" applyProtection="1">
      <alignment horizontal="center" vertical="center"/>
      <protection hidden="1"/>
    </xf>
    <xf numFmtId="174" fontId="1" fillId="0" borderId="10" xfId="0" applyNumberFormat="1" applyFont="1" applyFill="1" applyBorder="1" applyAlignment="1" applyProtection="1">
      <alignment horizontal="left"/>
      <protection hidden="1"/>
    </xf>
    <xf numFmtId="174" fontId="1" fillId="0" borderId="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Border="1" applyProtection="1"/>
    <xf numFmtId="173" fontId="4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horizontal="center" vertical="center"/>
      <protection hidden="1"/>
    </xf>
    <xf numFmtId="174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174" fontId="1" fillId="0" borderId="0" xfId="0" applyNumberFormat="1" applyFont="1" applyFill="1" applyBorder="1" applyProtection="1">
      <protection hidden="1"/>
    </xf>
    <xf numFmtId="14" fontId="1" fillId="0" borderId="0" xfId="0" applyNumberFormat="1" applyFont="1" applyFill="1" applyBorder="1" applyAlignment="1" applyProtection="1">
      <alignment horizontal="center" vertical="center"/>
      <protection hidden="1"/>
    </xf>
    <xf numFmtId="174" fontId="1" fillId="0" borderId="11" xfId="0" applyNumberFormat="1" applyFont="1" applyFill="1" applyBorder="1" applyAlignment="1" applyProtection="1">
      <alignment horizontal="right" vertical="top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/>
    </xf>
    <xf numFmtId="0" fontId="0" fillId="5" borderId="3" xfId="0" applyFill="1" applyBorder="1"/>
    <xf numFmtId="0" fontId="0" fillId="5" borderId="4" xfId="0" applyFill="1" applyBorder="1"/>
    <xf numFmtId="0" fontId="1" fillId="5" borderId="5" xfId="0" applyFont="1" applyFill="1" applyBorder="1" applyAlignment="1">
      <alignment horizontal="right"/>
    </xf>
    <xf numFmtId="164" fontId="6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top"/>
    </xf>
    <xf numFmtId="0" fontId="2" fillId="0" borderId="42" xfId="0" applyFont="1" applyFill="1" applyBorder="1" applyProtection="1"/>
    <xf numFmtId="0" fontId="2" fillId="0" borderId="8" xfId="0" applyFont="1" applyFill="1" applyBorder="1" applyProtection="1"/>
    <xf numFmtId="0" fontId="2" fillId="0" borderId="43" xfId="0" applyFont="1" applyFill="1" applyBorder="1" applyProtection="1"/>
    <xf numFmtId="164" fontId="6" fillId="0" borderId="14" xfId="0" applyNumberFormat="1" applyFont="1" applyFill="1" applyBorder="1" applyAlignment="1" applyProtection="1">
      <alignment horizontal="center" vertical="center"/>
    </xf>
    <xf numFmtId="164" fontId="6" fillId="0" borderId="43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Protection="1"/>
    <xf numFmtId="14" fontId="2" fillId="0" borderId="15" xfId="0" applyNumberFormat="1" applyFont="1" applyFill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horizontal="center" vertical="top"/>
    </xf>
    <xf numFmtId="0" fontId="6" fillId="0" borderId="21" xfId="0" applyFont="1" applyFill="1" applyBorder="1" applyProtection="1"/>
    <xf numFmtId="0" fontId="9" fillId="0" borderId="0" xfId="0" applyFont="1" applyProtection="1">
      <protection hidden="1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Protection="1"/>
    <xf numFmtId="0" fontId="2" fillId="0" borderId="7" xfId="0" applyFont="1" applyBorder="1" applyProtection="1"/>
    <xf numFmtId="0" fontId="1" fillId="0" borderId="0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13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left" vertical="top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11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0" fontId="0" fillId="0" borderId="0" xfId="0" applyNumberFormat="1" applyBorder="1" applyAlignment="1" applyProtection="1">
      <alignment horizontal="center" vertical="center"/>
    </xf>
    <xf numFmtId="177" fontId="12" fillId="4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164" fontId="4" fillId="3" borderId="23" xfId="0" applyNumberFormat="1" applyFont="1" applyFill="1" applyBorder="1" applyAlignment="1" applyProtection="1">
      <alignment horizontal="left" vertical="center"/>
      <protection locked="0"/>
    </xf>
    <xf numFmtId="164" fontId="4" fillId="3" borderId="2" xfId="0" applyNumberFormat="1" applyFont="1" applyFill="1" applyBorder="1" applyAlignment="1" applyProtection="1">
      <alignment horizontal="left" vertical="center"/>
      <protection locked="0"/>
    </xf>
    <xf numFmtId="164" fontId="4" fillId="3" borderId="36" xfId="0" applyNumberFormat="1" applyFont="1" applyFill="1" applyBorder="1" applyAlignment="1" applyProtection="1">
      <alignment horizontal="left" vertical="center"/>
      <protection locked="0"/>
    </xf>
    <xf numFmtId="164" fontId="4" fillId="3" borderId="19" xfId="0" applyNumberFormat="1" applyFont="1" applyFill="1" applyBorder="1" applyAlignment="1" applyProtection="1">
      <alignment horizontal="left" vertical="center"/>
      <protection locked="0"/>
    </xf>
    <xf numFmtId="164" fontId="4" fillId="3" borderId="1" xfId="0" applyNumberFormat="1" applyFont="1" applyFill="1" applyBorder="1" applyAlignment="1" applyProtection="1">
      <alignment horizontal="left" vertical="center"/>
      <protection locked="0"/>
    </xf>
    <xf numFmtId="164" fontId="4" fillId="3" borderId="37" xfId="0" applyNumberFormat="1" applyFont="1" applyFill="1" applyBorder="1" applyAlignment="1" applyProtection="1">
      <alignment horizontal="left" vertical="center"/>
      <protection locked="0"/>
    </xf>
    <xf numFmtId="174" fontId="1" fillId="0" borderId="10" xfId="0" applyNumberFormat="1" applyFont="1" applyFill="1" applyBorder="1" applyAlignment="1" applyProtection="1">
      <alignment horizontal="left"/>
      <protection hidden="1"/>
    </xf>
    <xf numFmtId="174" fontId="1" fillId="0" borderId="0" xfId="0" applyNumberFormat="1" applyFont="1" applyFill="1" applyBorder="1" applyAlignment="1" applyProtection="1">
      <alignment horizontal="left"/>
      <protection hidden="1"/>
    </xf>
    <xf numFmtId="170" fontId="1" fillId="0" borderId="0" xfId="0" applyNumberFormat="1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right" vertical="center"/>
      <protection hidden="1"/>
    </xf>
    <xf numFmtId="17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0" xfId="0" applyFont="1" applyAlignment="1">
      <alignment horizontal="left"/>
    </xf>
  </cellXfs>
  <cellStyles count="4">
    <cellStyle name="Dezimal [0] 2" xfId="2"/>
    <cellStyle name="Euro" xfId="3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CC"/>
      <color rgb="FFC00000"/>
      <color rgb="FFCC3300"/>
      <color rgb="FFFF6600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28576</xdr:rowOff>
    </xdr:from>
    <xdr:to>
      <xdr:col>5</xdr:col>
      <xdr:colOff>45462</xdr:colOff>
      <xdr:row>1</xdr:row>
      <xdr:rowOff>771526</xdr:rowOff>
    </xdr:to>
    <xdr:pic>
      <xdr:nvPicPr>
        <xdr:cNvPr id="2" name="Picture 1" descr="LogoKammerB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14301"/>
          <a:ext cx="185521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K186"/>
  <sheetViews>
    <sheetView showGridLines="0" tabSelected="1" zoomScaleNormal="100" workbookViewId="0">
      <selection activeCell="E7" sqref="E7:O8"/>
    </sheetView>
  </sheetViews>
  <sheetFormatPr baseColWidth="10" defaultColWidth="9.140625" defaultRowHeight="12.75"/>
  <cols>
    <col min="1" max="1" width="1.85546875" style="76" customWidth="1"/>
    <col min="2" max="2" width="5.140625" style="18" customWidth="1"/>
    <col min="3" max="3" width="6.85546875" style="18" customWidth="1"/>
    <col min="4" max="4" width="7.5703125" style="18" customWidth="1"/>
    <col min="5" max="5" width="7.85546875" style="18" customWidth="1"/>
    <col min="6" max="6" width="9" style="18" customWidth="1"/>
    <col min="7" max="7" width="9.5703125" style="18" customWidth="1"/>
    <col min="8" max="8" width="6.5703125" style="18" customWidth="1"/>
    <col min="9" max="9" width="6" style="18" customWidth="1"/>
    <col min="10" max="10" width="4.7109375" style="18" customWidth="1"/>
    <col min="11" max="11" width="3.28515625" style="18" customWidth="1"/>
    <col min="12" max="12" width="8.7109375" style="18" customWidth="1"/>
    <col min="13" max="13" width="3.42578125" style="18" customWidth="1"/>
    <col min="14" max="14" width="1.140625" style="18" customWidth="1"/>
    <col min="15" max="15" width="14.7109375" style="18" customWidth="1"/>
    <col min="16" max="17" width="1.28515625" style="18" customWidth="1"/>
    <col min="18" max="18" width="21.42578125" style="18" hidden="1" customWidth="1"/>
    <col min="19" max="19" width="10.42578125" style="18" hidden="1" customWidth="1"/>
    <col min="20" max="20" width="13.28515625" style="18" hidden="1" customWidth="1"/>
    <col min="21" max="21" width="6.42578125" style="18" hidden="1" customWidth="1"/>
    <col min="22" max="22" width="12.85546875" style="18" hidden="1" customWidth="1"/>
    <col min="23" max="23" width="4.85546875" style="18" customWidth="1"/>
    <col min="24" max="24" width="6.42578125" style="18" customWidth="1"/>
    <col min="25" max="25" width="11" style="18" customWidth="1"/>
    <col min="26" max="29" width="6.42578125" style="18" customWidth="1"/>
    <col min="30" max="30" width="12.5703125" style="18" customWidth="1"/>
    <col min="31" max="248" width="6.42578125" style="18" customWidth="1"/>
    <col min="249" max="16384" width="9.140625" style="18"/>
  </cols>
  <sheetData>
    <row r="1" spans="1:37" ht="6.75" customHeight="1"/>
    <row r="2" spans="1:37" ht="63" customHeight="1">
      <c r="B2" s="286"/>
      <c r="C2" s="287"/>
      <c r="D2" s="287"/>
      <c r="E2" s="287"/>
      <c r="G2" s="288" t="s">
        <v>152</v>
      </c>
      <c r="H2" s="289"/>
      <c r="I2" s="289"/>
      <c r="J2" s="289"/>
      <c r="K2" s="289"/>
      <c r="L2" s="289"/>
      <c r="M2" s="289"/>
      <c r="N2" s="289"/>
      <c r="O2" s="238" t="s">
        <v>195</v>
      </c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</row>
    <row r="3" spans="1:37" ht="12" customHeight="1">
      <c r="B3" s="19"/>
      <c r="O3" s="20"/>
    </row>
    <row r="4" spans="1:37" ht="12" customHeight="1">
      <c r="B4" s="239" t="s">
        <v>206</v>
      </c>
      <c r="Y4" s="77" t="s">
        <v>3</v>
      </c>
    </row>
    <row r="5" spans="1:37" ht="12" customHeight="1">
      <c r="B5" s="239" t="s">
        <v>192</v>
      </c>
      <c r="Y5" s="77" t="s">
        <v>2</v>
      </c>
    </row>
    <row r="6" spans="1:37" ht="12.75" customHeight="1"/>
    <row r="7" spans="1:37" ht="13.5" customHeight="1">
      <c r="B7" s="21" t="s">
        <v>149</v>
      </c>
      <c r="E7" s="290" t="s">
        <v>191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X7" s="78"/>
      <c r="Y7" s="77" t="s">
        <v>6</v>
      </c>
    </row>
    <row r="8" spans="1:37" ht="13.5" customHeight="1">
      <c r="B8" s="21" t="s">
        <v>150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X8" s="78"/>
      <c r="Y8" s="77" t="s">
        <v>4</v>
      </c>
    </row>
    <row r="9" spans="1:37" ht="3.75" customHeight="1"/>
    <row r="10" spans="1:37" ht="13.5" customHeight="1">
      <c r="B10" s="21" t="s">
        <v>0</v>
      </c>
      <c r="E10" s="290" t="s">
        <v>11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X10" s="79"/>
      <c r="Y10" s="274" t="s">
        <v>7</v>
      </c>
    </row>
    <row r="11" spans="1:37" ht="13.5" customHeight="1">
      <c r="B11" s="21" t="s">
        <v>8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X11" s="79"/>
      <c r="Y11" s="274" t="s">
        <v>5</v>
      </c>
    </row>
    <row r="12" spans="1:37" ht="13.5" customHeight="1">
      <c r="B12" s="21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80"/>
      <c r="Q12" s="80"/>
      <c r="R12" s="80"/>
      <c r="S12" s="80"/>
      <c r="T12" s="80"/>
      <c r="U12" s="80"/>
      <c r="V12" s="80"/>
      <c r="W12" s="80"/>
      <c r="X12" s="80"/>
      <c r="Y12" s="77"/>
    </row>
    <row r="13" spans="1:37" ht="3" customHeight="1">
      <c r="A13" s="89"/>
      <c r="B13" s="24"/>
      <c r="O13" s="24"/>
      <c r="P13" s="24"/>
      <c r="Q13" s="24"/>
    </row>
    <row r="14" spans="1:37" ht="3.75" customHeight="1" thickBot="1">
      <c r="A14" s="89"/>
      <c r="B14" s="27"/>
      <c r="C14" s="25"/>
      <c r="D14" s="25"/>
      <c r="E14" s="25"/>
      <c r="F14" s="27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W14" s="77"/>
    </row>
    <row r="15" spans="1:37" ht="2.25" customHeight="1">
      <c r="B15" s="74"/>
      <c r="C15" s="75"/>
      <c r="D15" s="75"/>
      <c r="E15" s="75"/>
      <c r="F15" s="75"/>
      <c r="G15" s="275"/>
      <c r="H15" s="130"/>
      <c r="I15" s="130"/>
      <c r="J15" s="130"/>
      <c r="K15" s="130"/>
      <c r="L15" s="130"/>
      <c r="M15" s="130"/>
      <c r="N15" s="130"/>
      <c r="O15" s="131"/>
      <c r="P15" s="24"/>
      <c r="W15" s="77"/>
      <c r="X15" s="277" t="s">
        <v>205</v>
      </c>
      <c r="Y15" s="278"/>
      <c r="Z15" s="278"/>
      <c r="AA15" s="278"/>
      <c r="AB15" s="278"/>
      <c r="AC15" s="278"/>
      <c r="AD15" s="278"/>
      <c r="AE15" s="278"/>
      <c r="AF15" s="278"/>
      <c r="AG15" s="278"/>
      <c r="AH15" s="279"/>
    </row>
    <row r="16" spans="1:37" ht="11.25" customHeight="1">
      <c r="B16" s="297" t="s">
        <v>26</v>
      </c>
      <c r="C16" s="298"/>
      <c r="D16" s="298"/>
      <c r="E16" s="298"/>
      <c r="F16" s="298"/>
      <c r="G16" s="299"/>
      <c r="H16" s="176" t="s">
        <v>149</v>
      </c>
      <c r="I16" s="72"/>
      <c r="J16" s="29"/>
      <c r="K16" s="29"/>
      <c r="L16" s="172"/>
      <c r="M16" s="172"/>
      <c r="N16" s="172"/>
      <c r="O16" s="134" t="s">
        <v>207</v>
      </c>
      <c r="P16" s="24"/>
      <c r="W16" s="77"/>
      <c r="X16" s="280"/>
      <c r="Y16" s="281"/>
      <c r="Z16" s="281"/>
      <c r="AA16" s="281"/>
      <c r="AB16" s="281"/>
      <c r="AC16" s="281"/>
      <c r="AD16" s="281"/>
      <c r="AE16" s="281"/>
      <c r="AF16" s="281"/>
      <c r="AG16" s="281"/>
      <c r="AH16" s="282"/>
    </row>
    <row r="17" spans="1:34" ht="11.25" customHeight="1">
      <c r="B17" s="300"/>
      <c r="C17" s="301"/>
      <c r="D17" s="301"/>
      <c r="E17" s="301"/>
      <c r="F17" s="301"/>
      <c r="G17" s="302"/>
      <c r="H17" s="176" t="s">
        <v>150</v>
      </c>
      <c r="I17" s="72"/>
      <c r="J17" s="29"/>
      <c r="K17" s="29"/>
      <c r="L17" s="172"/>
      <c r="M17" s="172"/>
      <c r="N17" s="172"/>
      <c r="O17" s="135">
        <f ca="1">TODAY()</f>
        <v>41976</v>
      </c>
      <c r="P17" s="24"/>
      <c r="W17" s="77"/>
      <c r="X17" s="280"/>
      <c r="Y17" s="281"/>
      <c r="Z17" s="281"/>
      <c r="AA17" s="281"/>
      <c r="AB17" s="281"/>
      <c r="AC17" s="281"/>
      <c r="AD17" s="281"/>
      <c r="AE17" s="281"/>
      <c r="AF17" s="281"/>
      <c r="AG17" s="281"/>
      <c r="AH17" s="282"/>
    </row>
    <row r="18" spans="1:34" s="24" customFormat="1" ht="3" customHeight="1">
      <c r="A18" s="89"/>
      <c r="B18" s="61"/>
      <c r="C18" s="25"/>
      <c r="D18" s="25"/>
      <c r="E18" s="25"/>
      <c r="F18" s="27"/>
      <c r="G18" s="23"/>
      <c r="O18" s="132"/>
      <c r="W18" s="142"/>
      <c r="X18" s="280"/>
      <c r="Y18" s="281"/>
      <c r="Z18" s="281"/>
      <c r="AA18" s="281"/>
      <c r="AB18" s="281"/>
      <c r="AC18" s="281"/>
      <c r="AD18" s="281"/>
      <c r="AE18" s="281"/>
      <c r="AF18" s="281"/>
      <c r="AG18" s="281"/>
      <c r="AH18" s="282"/>
    </row>
    <row r="19" spans="1:34" s="24" customFormat="1" ht="3" customHeight="1">
      <c r="A19" s="89"/>
      <c r="B19" s="62"/>
      <c r="C19" s="179"/>
      <c r="D19" s="179"/>
      <c r="E19" s="196"/>
      <c r="F19" s="26"/>
      <c r="G19" s="194"/>
      <c r="H19" s="198"/>
      <c r="I19" s="28"/>
      <c r="J19" s="28"/>
      <c r="K19" s="28"/>
      <c r="L19" s="198"/>
      <c r="M19" s="28"/>
      <c r="N19" s="28"/>
      <c r="O19" s="195"/>
      <c r="W19" s="142"/>
      <c r="X19" s="280"/>
      <c r="Y19" s="281"/>
      <c r="Z19" s="281"/>
      <c r="AA19" s="281"/>
      <c r="AB19" s="281"/>
      <c r="AC19" s="281"/>
      <c r="AD19" s="281"/>
      <c r="AE19" s="281"/>
      <c r="AF19" s="281"/>
      <c r="AG19" s="281"/>
      <c r="AH19" s="282"/>
    </row>
    <row r="20" spans="1:34" s="72" customFormat="1" ht="15" customHeight="1">
      <c r="A20" s="187"/>
      <c r="B20" s="201"/>
      <c r="C20" s="202" t="s">
        <v>153</v>
      </c>
      <c r="D20" s="202"/>
      <c r="E20" s="203"/>
      <c r="F20" s="205" t="s">
        <v>196</v>
      </c>
      <c r="G20" s="23"/>
      <c r="H20" s="204"/>
      <c r="I20" s="205" t="s">
        <v>157</v>
      </c>
      <c r="J20" s="23"/>
      <c r="K20" s="23"/>
      <c r="L20" s="204"/>
      <c r="M20" s="205" t="s">
        <v>158</v>
      </c>
      <c r="N20" s="23"/>
      <c r="O20" s="186"/>
      <c r="X20" s="280"/>
      <c r="Y20" s="281"/>
      <c r="Z20" s="281"/>
      <c r="AA20" s="281"/>
      <c r="AB20" s="281"/>
      <c r="AC20" s="281"/>
      <c r="AD20" s="281"/>
      <c r="AE20" s="281"/>
      <c r="AF20" s="281"/>
      <c r="AG20" s="281"/>
      <c r="AH20" s="282"/>
    </row>
    <row r="21" spans="1:34" s="72" customFormat="1" ht="15" customHeight="1">
      <c r="A21" s="187"/>
      <c r="B21" s="201"/>
      <c r="C21" s="202" t="s">
        <v>154</v>
      </c>
      <c r="D21" s="202"/>
      <c r="E21" s="203"/>
      <c r="F21" s="205" t="s">
        <v>155</v>
      </c>
      <c r="G21" s="23"/>
      <c r="H21" s="204"/>
      <c r="I21" s="205" t="s">
        <v>156</v>
      </c>
      <c r="J21" s="23"/>
      <c r="K21" s="23"/>
      <c r="L21" s="204"/>
      <c r="M21" s="205" t="s">
        <v>159</v>
      </c>
      <c r="N21" s="23"/>
      <c r="O21" s="186"/>
      <c r="X21" s="280"/>
      <c r="Y21" s="281"/>
      <c r="Z21" s="281"/>
      <c r="AA21" s="281"/>
      <c r="AB21" s="281"/>
      <c r="AC21" s="281"/>
      <c r="AD21" s="281"/>
      <c r="AE21" s="281"/>
      <c r="AF21" s="281"/>
      <c r="AG21" s="281"/>
      <c r="AH21" s="282"/>
    </row>
    <row r="22" spans="1:34" s="24" customFormat="1" ht="15" customHeight="1">
      <c r="A22" s="89"/>
      <c r="B22" s="61"/>
      <c r="C22" s="249">
        <f>VLOOKUP(B16,'Tab. Ensemble'!C9:H124,2,1)</f>
        <v>3</v>
      </c>
      <c r="D22" s="25"/>
      <c r="E22" s="197"/>
      <c r="F22" s="248">
        <f>VLOOKUP(B16,'Tab. Ensemble'!C9:H124,3,1)</f>
        <v>7</v>
      </c>
      <c r="G22" s="23"/>
      <c r="H22" s="199"/>
      <c r="I22" s="247">
        <f>VLOOKUP(B16,'Tab. Ensemble'!C9:H124,5,1)</f>
        <v>208</v>
      </c>
      <c r="J22" s="50" t="s">
        <v>160</v>
      </c>
      <c r="K22" s="50"/>
      <c r="L22" s="295">
        <f>VLOOKUP(B16,'Tab. Ensemble'!C9:H124,6,1)</f>
        <v>1553</v>
      </c>
      <c r="M22" s="296"/>
      <c r="N22" s="296"/>
      <c r="O22" s="200" t="s">
        <v>160</v>
      </c>
      <c r="W22" s="142"/>
      <c r="X22" s="280"/>
      <c r="Y22" s="281"/>
      <c r="Z22" s="281"/>
      <c r="AA22" s="281"/>
      <c r="AB22" s="281"/>
      <c r="AC22" s="281"/>
      <c r="AD22" s="281"/>
      <c r="AE22" s="281"/>
      <c r="AF22" s="281"/>
      <c r="AG22" s="281"/>
      <c r="AH22" s="282"/>
    </row>
    <row r="23" spans="1:34" s="82" customFormat="1" ht="3" customHeight="1">
      <c r="A23" s="81"/>
      <c r="B23" s="59"/>
      <c r="C23" s="68"/>
      <c r="D23" s="68"/>
      <c r="E23" s="264"/>
      <c r="F23" s="232"/>
      <c r="G23" s="260"/>
      <c r="H23" s="266"/>
      <c r="I23" s="260"/>
      <c r="J23" s="68"/>
      <c r="K23" s="68"/>
      <c r="L23" s="262"/>
      <c r="M23" s="232"/>
      <c r="N23" s="268"/>
      <c r="O23" s="177"/>
      <c r="P23" s="68"/>
      <c r="R23" s="184"/>
      <c r="S23" s="68"/>
      <c r="X23" s="280"/>
      <c r="Y23" s="281"/>
      <c r="Z23" s="281"/>
      <c r="AA23" s="281"/>
      <c r="AB23" s="281"/>
      <c r="AC23" s="281"/>
      <c r="AD23" s="281"/>
      <c r="AE23" s="281"/>
      <c r="AF23" s="281"/>
      <c r="AG23" s="281"/>
      <c r="AH23" s="282"/>
    </row>
    <row r="24" spans="1:34" s="82" customFormat="1" ht="4.5" customHeight="1">
      <c r="A24" s="81"/>
      <c r="B24" s="270"/>
      <c r="C24" s="267"/>
      <c r="D24" s="267"/>
      <c r="E24" s="68"/>
      <c r="F24" s="68"/>
      <c r="G24" s="265"/>
      <c r="H24" s="260"/>
      <c r="I24" s="265"/>
      <c r="J24" s="267"/>
      <c r="K24" s="267"/>
      <c r="L24" s="267"/>
      <c r="M24" s="68"/>
      <c r="N24" s="261"/>
      <c r="O24" s="269"/>
      <c r="P24" s="68"/>
      <c r="R24" s="68"/>
      <c r="S24" s="68"/>
      <c r="X24" s="280"/>
      <c r="Y24" s="281"/>
      <c r="Z24" s="281"/>
      <c r="AA24" s="281"/>
      <c r="AB24" s="281"/>
      <c r="AC24" s="281"/>
      <c r="AD24" s="281"/>
      <c r="AE24" s="281"/>
      <c r="AF24" s="281"/>
      <c r="AG24" s="281"/>
      <c r="AH24" s="282"/>
    </row>
    <row r="25" spans="1:34" s="82" customFormat="1" ht="15" customHeight="1">
      <c r="A25" s="81"/>
      <c r="B25" s="217" t="s">
        <v>209</v>
      </c>
      <c r="C25" s="68"/>
      <c r="D25" s="68"/>
      <c r="E25" s="68"/>
      <c r="F25" s="68"/>
      <c r="G25" s="260"/>
      <c r="H25" s="260"/>
      <c r="I25" s="260"/>
      <c r="J25" s="68"/>
      <c r="K25" s="68"/>
      <c r="L25" s="68"/>
      <c r="M25" s="68"/>
      <c r="N25" s="261"/>
      <c r="O25" s="294"/>
      <c r="P25" s="68"/>
      <c r="R25" s="68"/>
      <c r="S25" s="68"/>
      <c r="X25" s="280"/>
      <c r="Y25" s="281"/>
      <c r="Z25" s="281"/>
      <c r="AA25" s="281"/>
      <c r="AB25" s="281"/>
      <c r="AC25" s="281"/>
      <c r="AD25" s="281"/>
      <c r="AE25" s="281"/>
      <c r="AF25" s="281"/>
      <c r="AG25" s="281"/>
      <c r="AH25" s="282"/>
    </row>
    <row r="26" spans="1:34" s="82" customFormat="1" ht="15" customHeight="1" thickBot="1">
      <c r="A26" s="81"/>
      <c r="B26" s="217" t="s">
        <v>193</v>
      </c>
      <c r="C26" s="68"/>
      <c r="D26" s="68"/>
      <c r="E26" s="68"/>
      <c r="F26" s="68"/>
      <c r="G26" s="260"/>
      <c r="H26" s="260"/>
      <c r="I26" s="260"/>
      <c r="J26" s="68"/>
      <c r="K26" s="68"/>
      <c r="L26" s="68"/>
      <c r="M26" s="68"/>
      <c r="N26" s="261"/>
      <c r="O26" s="294"/>
      <c r="P26" s="68"/>
      <c r="R26" s="68"/>
      <c r="S26" s="68"/>
      <c r="X26" s="283"/>
      <c r="Y26" s="284"/>
      <c r="Z26" s="284"/>
      <c r="AA26" s="284"/>
      <c r="AB26" s="284"/>
      <c r="AC26" s="284"/>
      <c r="AD26" s="284"/>
      <c r="AE26" s="284"/>
      <c r="AF26" s="284"/>
      <c r="AG26" s="284"/>
      <c r="AH26" s="285"/>
    </row>
    <row r="27" spans="1:34" s="82" customFormat="1" ht="15" customHeight="1" thickBot="1">
      <c r="A27" s="81"/>
      <c r="B27" s="263"/>
      <c r="C27" s="180"/>
      <c r="D27" s="180"/>
      <c r="E27" s="180"/>
      <c r="F27" s="180"/>
      <c r="G27" s="181"/>
      <c r="H27" s="181"/>
      <c r="I27" s="181"/>
      <c r="J27" s="180"/>
      <c r="K27" s="180"/>
      <c r="L27" s="180"/>
      <c r="M27" s="180"/>
      <c r="N27" s="182"/>
      <c r="O27" s="183"/>
      <c r="P27" s="68"/>
      <c r="R27" s="68"/>
      <c r="S27" s="68"/>
      <c r="AG27" s="185"/>
    </row>
    <row r="28" spans="1:34" s="80" customFormat="1" ht="16.5" customHeight="1" thickBot="1">
      <c r="A28" s="76"/>
      <c r="B28" s="90"/>
      <c r="C28" s="30"/>
      <c r="D28" s="30"/>
      <c r="E28" s="30"/>
      <c r="F28" s="30"/>
      <c r="G28" s="31"/>
      <c r="H28" s="31"/>
      <c r="I28" s="31"/>
      <c r="J28" s="30"/>
      <c r="K28" s="30"/>
      <c r="L28" s="30"/>
      <c r="M28" s="30"/>
      <c r="N28" s="36"/>
      <c r="O28" s="91"/>
      <c r="P28" s="30"/>
      <c r="R28" s="30"/>
      <c r="S28" s="30"/>
      <c r="X28" s="88"/>
      <c r="AG28" s="18"/>
    </row>
    <row r="29" spans="1:34" s="80" customFormat="1" ht="15" customHeight="1" thickBot="1">
      <c r="A29" s="76"/>
      <c r="B29" s="137" t="s">
        <v>148</v>
      </c>
      <c r="C29" s="170" t="s">
        <v>198</v>
      </c>
      <c r="D29" s="138"/>
      <c r="E29" s="138"/>
      <c r="F29" s="138"/>
      <c r="G29" s="139"/>
      <c r="H29" s="139"/>
      <c r="I29" s="139"/>
      <c r="J29" s="138"/>
      <c r="K29" s="138"/>
      <c r="L29" s="138"/>
      <c r="M29" s="138"/>
      <c r="N29" s="140"/>
      <c r="O29" s="141"/>
      <c r="R29" s="30"/>
      <c r="S29" s="30"/>
      <c r="Y29" s="164"/>
      <c r="AG29" s="18"/>
    </row>
    <row r="30" spans="1:34" s="80" customFormat="1" ht="15" customHeight="1">
      <c r="A30" s="76"/>
      <c r="B30" s="58" t="s">
        <v>10</v>
      </c>
      <c r="C30" s="52"/>
      <c r="D30" s="52"/>
      <c r="E30" s="52"/>
      <c r="F30" s="52"/>
      <c r="G30" s="53"/>
      <c r="H30" s="53"/>
      <c r="I30" s="53"/>
      <c r="J30" s="52"/>
      <c r="K30" s="52"/>
      <c r="L30" s="52"/>
      <c r="M30" s="52"/>
      <c r="N30" s="54"/>
      <c r="O30" s="136"/>
      <c r="P30" s="30"/>
      <c r="R30" s="30"/>
      <c r="S30" s="30"/>
      <c r="Y30" s="164"/>
      <c r="AG30" s="18"/>
    </row>
    <row r="31" spans="1:34" s="82" customFormat="1" ht="15" customHeight="1">
      <c r="A31" s="81"/>
      <c r="B31" s="69" t="s">
        <v>161</v>
      </c>
      <c r="C31" s="32"/>
      <c r="D31" s="32"/>
      <c r="E31" s="64" t="s">
        <v>197</v>
      </c>
      <c r="F31" s="63"/>
      <c r="G31" s="240" t="s">
        <v>173</v>
      </c>
      <c r="H31" s="32"/>
      <c r="I31" s="65"/>
      <c r="J31" s="32"/>
      <c r="K31" s="32"/>
      <c r="L31" s="32" t="s">
        <v>175</v>
      </c>
      <c r="M31" s="32"/>
      <c r="N31" s="33"/>
      <c r="O31" s="60"/>
      <c r="P31" s="68"/>
      <c r="R31" s="68"/>
      <c r="S31" s="68"/>
      <c r="X31" s="80"/>
      <c r="Y31" s="164"/>
      <c r="AG31" s="18"/>
    </row>
    <row r="32" spans="1:34" s="80" customFormat="1" ht="15" customHeight="1">
      <c r="A32" s="76"/>
      <c r="B32" s="165" t="s">
        <v>162</v>
      </c>
      <c r="C32" s="166"/>
      <c r="D32" s="167"/>
      <c r="E32" s="168" t="s">
        <v>163</v>
      </c>
      <c r="F32" s="169"/>
      <c r="G32" s="241" t="s">
        <v>174</v>
      </c>
      <c r="H32" s="169"/>
      <c r="I32" s="169"/>
      <c r="J32" s="167"/>
      <c r="K32" s="167"/>
      <c r="L32" s="166" t="s">
        <v>176</v>
      </c>
      <c r="M32" s="167"/>
      <c r="N32" s="33"/>
      <c r="O32" s="60"/>
      <c r="P32" s="30"/>
      <c r="R32" s="30"/>
      <c r="S32" s="30"/>
      <c r="Y32" s="164"/>
      <c r="AG32" s="18"/>
    </row>
    <row r="33" spans="1:33" s="80" customFormat="1" ht="15" customHeight="1">
      <c r="A33" s="76"/>
      <c r="B33" s="303">
        <f>'Tab. Ensemble'!G136</f>
        <v>1200</v>
      </c>
      <c r="C33" s="304"/>
      <c r="D33" s="34"/>
      <c r="E33" s="206">
        <f>'Tab. Ensemble'!G137</f>
        <v>600</v>
      </c>
      <c r="F33" s="35"/>
      <c r="G33" s="250">
        <f>'Tab. Ensemble'!G138</f>
        <v>36</v>
      </c>
      <c r="H33" s="305"/>
      <c r="I33" s="305"/>
      <c r="J33" s="30"/>
      <c r="K33" s="306">
        <f>'Tab. Ensemble'!G139</f>
        <v>6</v>
      </c>
      <c r="L33" s="306"/>
      <c r="M33" s="68"/>
      <c r="N33" s="36"/>
      <c r="O33" s="173"/>
      <c r="P33" s="30"/>
      <c r="R33" s="30"/>
      <c r="S33" s="30"/>
      <c r="Y33" s="164"/>
      <c r="AG33" s="18"/>
    </row>
    <row r="34" spans="1:33" s="80" customFormat="1" ht="2.25" customHeight="1">
      <c r="A34" s="76"/>
      <c r="B34" s="223"/>
      <c r="C34" s="224"/>
      <c r="D34" s="225"/>
      <c r="E34" s="226"/>
      <c r="F34" s="227"/>
      <c r="G34" s="228"/>
      <c r="H34" s="229"/>
      <c r="I34" s="229"/>
      <c r="J34" s="230"/>
      <c r="K34" s="231"/>
      <c r="L34" s="231"/>
      <c r="M34" s="232"/>
      <c r="N34" s="233"/>
      <c r="O34" s="234"/>
      <c r="P34" s="30"/>
      <c r="R34" s="30"/>
      <c r="S34" s="30"/>
      <c r="Y34" s="164"/>
      <c r="AG34" s="18"/>
    </row>
    <row r="35" spans="1:33" s="80" customFormat="1" ht="2.25" customHeight="1">
      <c r="A35" s="76"/>
      <c r="B35" s="59"/>
      <c r="C35" s="245"/>
      <c r="D35" s="34"/>
      <c r="E35" s="206"/>
      <c r="F35" s="35"/>
      <c r="G35" s="35"/>
      <c r="H35" s="243"/>
      <c r="I35" s="243"/>
      <c r="J35" s="30"/>
      <c r="K35" s="242"/>
      <c r="L35" s="242"/>
      <c r="M35" s="68"/>
      <c r="N35" s="36"/>
      <c r="O35" s="173"/>
      <c r="P35" s="30"/>
      <c r="R35" s="30"/>
      <c r="S35" s="30"/>
      <c r="Y35" s="164"/>
      <c r="AG35" s="18"/>
    </row>
    <row r="36" spans="1:33" s="80" customFormat="1" ht="15" customHeight="1">
      <c r="A36" s="76"/>
      <c r="B36" s="244" t="s">
        <v>179</v>
      </c>
      <c r="C36" s="245"/>
      <c r="D36" s="34"/>
      <c r="E36" s="206"/>
      <c r="F36" s="35"/>
      <c r="G36" s="35"/>
      <c r="H36" s="243"/>
      <c r="I36" s="243"/>
      <c r="J36" s="30"/>
      <c r="K36" s="242"/>
      <c r="L36" s="242"/>
      <c r="M36" s="68"/>
      <c r="N36" s="36"/>
      <c r="O36" s="222">
        <f>'Tab. Ensemble'!G135</f>
        <v>16000</v>
      </c>
      <c r="P36" s="30"/>
      <c r="R36" s="30"/>
      <c r="S36" s="30"/>
      <c r="Y36" s="164"/>
      <c r="AG36" s="18"/>
    </row>
    <row r="37" spans="1:33" s="80" customFormat="1" ht="2.25" customHeight="1">
      <c r="A37" s="76"/>
      <c r="B37" s="235"/>
      <c r="C37" s="230"/>
      <c r="D37" s="230"/>
      <c r="E37" s="230"/>
      <c r="F37" s="230"/>
      <c r="G37" s="236"/>
      <c r="H37" s="236"/>
      <c r="I37" s="236"/>
      <c r="J37" s="230"/>
      <c r="K37" s="230"/>
      <c r="L37" s="230"/>
      <c r="M37" s="230"/>
      <c r="N37" s="233"/>
      <c r="O37" s="237"/>
      <c r="P37" s="30"/>
      <c r="R37" s="30"/>
      <c r="S37" s="30"/>
      <c r="Y37" s="164"/>
      <c r="AG37" s="18"/>
    </row>
    <row r="38" spans="1:33" s="80" customFormat="1" ht="15" customHeight="1">
      <c r="A38" s="76"/>
      <c r="B38" s="59" t="s">
        <v>180</v>
      </c>
      <c r="C38" s="30"/>
      <c r="D38" s="30"/>
      <c r="E38" s="30"/>
      <c r="F38" s="30"/>
      <c r="G38" s="31"/>
      <c r="H38" s="31"/>
      <c r="I38" s="31"/>
      <c r="J38" s="30"/>
      <c r="K38" s="30"/>
      <c r="L38" s="30"/>
      <c r="M38" s="30"/>
      <c r="N38" s="36"/>
      <c r="O38" s="56"/>
      <c r="P38" s="18"/>
      <c r="R38" s="30"/>
      <c r="S38" s="30"/>
      <c r="Y38" s="164"/>
      <c r="AG38" s="18"/>
    </row>
    <row r="39" spans="1:33" s="88" customFormat="1" ht="15" customHeight="1">
      <c r="A39" s="76"/>
      <c r="B39" s="217" t="s">
        <v>181</v>
      </c>
      <c r="C39" s="34"/>
      <c r="D39" s="34"/>
      <c r="E39" s="34"/>
      <c r="F39" s="34"/>
      <c r="G39" s="218"/>
      <c r="H39" s="218"/>
      <c r="I39" s="256">
        <f>C22</f>
        <v>3</v>
      </c>
      <c r="J39" s="251"/>
      <c r="K39" s="252" t="s">
        <v>146</v>
      </c>
      <c r="L39" s="253">
        <f>B33</f>
        <v>1200</v>
      </c>
      <c r="M39" s="251"/>
      <c r="N39" s="254" t="s">
        <v>1</v>
      </c>
      <c r="O39" s="255">
        <f>L39*I39</f>
        <v>3600</v>
      </c>
      <c r="P39" s="77"/>
      <c r="R39" s="34"/>
      <c r="S39" s="34"/>
      <c r="Y39" s="219"/>
      <c r="AG39" s="77"/>
    </row>
    <row r="40" spans="1:33" s="80" customFormat="1" ht="15" customHeight="1">
      <c r="A40" s="76"/>
      <c r="B40" s="217" t="s">
        <v>182</v>
      </c>
      <c r="C40" s="30"/>
      <c r="D40" s="30"/>
      <c r="E40" s="30"/>
      <c r="F40" s="30"/>
      <c r="G40" s="31"/>
      <c r="H40" s="31"/>
      <c r="I40" s="256">
        <f>F22</f>
        <v>7</v>
      </c>
      <c r="J40" s="93"/>
      <c r="K40" s="251" t="s">
        <v>146</v>
      </c>
      <c r="L40" s="253">
        <f>E33</f>
        <v>600</v>
      </c>
      <c r="M40" s="93"/>
      <c r="N40" s="254" t="s">
        <v>1</v>
      </c>
      <c r="O40" s="255">
        <f t="shared" ref="O40:O42" si="0">L40*I40</f>
        <v>4200</v>
      </c>
      <c r="P40" s="18"/>
      <c r="R40" s="30"/>
      <c r="S40" s="30"/>
      <c r="Y40" s="164"/>
      <c r="AG40" s="18"/>
    </row>
    <row r="41" spans="1:33" s="80" customFormat="1" ht="15" customHeight="1">
      <c r="A41" s="76"/>
      <c r="B41" s="217" t="s">
        <v>183</v>
      </c>
      <c r="C41" s="30"/>
      <c r="D41" s="30"/>
      <c r="E41" s="30"/>
      <c r="F41" s="30"/>
      <c r="G41" s="31"/>
      <c r="H41" s="31"/>
      <c r="I41" s="256">
        <f>I22</f>
        <v>208</v>
      </c>
      <c r="J41" s="93" t="s">
        <v>160</v>
      </c>
      <c r="K41" s="251" t="s">
        <v>146</v>
      </c>
      <c r="L41" s="253">
        <f>G33</f>
        <v>36</v>
      </c>
      <c r="M41" s="93"/>
      <c r="N41" s="254" t="s">
        <v>1</v>
      </c>
      <c r="O41" s="255">
        <f t="shared" si="0"/>
        <v>7488</v>
      </c>
      <c r="P41" s="18"/>
      <c r="R41" s="30"/>
      <c r="S41" s="30"/>
      <c r="Y41" s="164"/>
      <c r="AG41" s="18"/>
    </row>
    <row r="42" spans="1:33" s="80" customFormat="1" ht="15" customHeight="1">
      <c r="A42" s="76"/>
      <c r="B42" s="217" t="s">
        <v>184</v>
      </c>
      <c r="C42" s="30"/>
      <c r="D42" s="30"/>
      <c r="E42" s="30"/>
      <c r="F42" s="30"/>
      <c r="G42" s="31"/>
      <c r="H42" s="31"/>
      <c r="I42" s="256">
        <f>IF(O25&gt;0,O25,L22)</f>
        <v>1553</v>
      </c>
      <c r="J42" s="93" t="s">
        <v>160</v>
      </c>
      <c r="K42" s="251" t="s">
        <v>146</v>
      </c>
      <c r="L42" s="253">
        <f>K33</f>
        <v>6</v>
      </c>
      <c r="M42" s="93"/>
      <c r="N42" s="254" t="s">
        <v>1</v>
      </c>
      <c r="O42" s="255">
        <f t="shared" si="0"/>
        <v>9318</v>
      </c>
      <c r="P42" s="18"/>
      <c r="R42" s="30"/>
      <c r="S42" s="30"/>
      <c r="Y42" s="164"/>
      <c r="AG42" s="18"/>
    </row>
    <row r="43" spans="1:33" s="80" customFormat="1" ht="3.75" customHeight="1">
      <c r="A43" s="76"/>
      <c r="B43" s="59"/>
      <c r="C43" s="30"/>
      <c r="D43" s="30"/>
      <c r="E43" s="30"/>
      <c r="F43" s="30"/>
      <c r="G43" s="31"/>
      <c r="H43" s="31"/>
      <c r="I43" s="221"/>
      <c r="J43" s="30"/>
      <c r="K43" s="34"/>
      <c r="L43" s="220"/>
      <c r="M43" s="30"/>
      <c r="N43" s="36"/>
      <c r="O43" s="73"/>
      <c r="P43" s="18"/>
      <c r="R43" s="30"/>
      <c r="S43" s="30"/>
      <c r="Y43" s="164"/>
      <c r="AG43" s="18"/>
    </row>
    <row r="44" spans="1:33" s="85" customFormat="1" ht="15" customHeight="1">
      <c r="A44" s="83"/>
      <c r="B44" s="244" t="s">
        <v>190</v>
      </c>
      <c r="C44" s="244"/>
      <c r="D44" s="215"/>
      <c r="E44" s="216"/>
      <c r="F44" s="174"/>
      <c r="G44" s="174"/>
      <c r="H44" s="70"/>
      <c r="I44" s="307"/>
      <c r="J44" s="307"/>
      <c r="N44" s="71"/>
      <c r="O44" s="222">
        <f>SUM(O39:O43)</f>
        <v>24606</v>
      </c>
      <c r="P44" s="84"/>
      <c r="R44" s="86"/>
      <c r="S44" s="86"/>
      <c r="X44" s="80"/>
      <c r="Y44" s="164"/>
      <c r="AG44" s="18"/>
    </row>
    <row r="45" spans="1:33" s="80" customFormat="1" ht="4.5" customHeight="1" thickBot="1">
      <c r="A45" s="76"/>
      <c r="B45" s="57"/>
      <c r="C45" s="96"/>
      <c r="D45" s="37"/>
      <c r="E45" s="34"/>
      <c r="F45" s="38"/>
      <c r="G45" s="35"/>
      <c r="H45" s="242"/>
      <c r="I45" s="242"/>
      <c r="J45" s="30"/>
      <c r="K45" s="34"/>
      <c r="L45" s="30"/>
      <c r="M45" s="39"/>
      <c r="N45" s="39"/>
      <c r="O45" s="56"/>
      <c r="R45" s="30"/>
      <c r="S45" s="30"/>
      <c r="AG45" s="18"/>
    </row>
    <row r="46" spans="1:33" s="80" customFormat="1" ht="15" customHeight="1" thickBot="1">
      <c r="A46" s="76"/>
      <c r="B46" s="40" t="s">
        <v>186</v>
      </c>
      <c r="C46" s="41"/>
      <c r="D46" s="42"/>
      <c r="E46" s="43"/>
      <c r="F46" s="44"/>
      <c r="G46" s="45"/>
      <c r="H46" s="46"/>
      <c r="I46" s="46"/>
      <c r="J46" s="47"/>
      <c r="K46" s="43"/>
      <c r="L46" s="47"/>
      <c r="M46" s="48"/>
      <c r="N46" s="48"/>
      <c r="O46" s="49">
        <f>O36+O44</f>
        <v>40606</v>
      </c>
      <c r="R46" s="30"/>
      <c r="S46" s="30"/>
      <c r="Y46" s="87"/>
      <c r="Z46" s="88"/>
      <c r="AG46" s="18"/>
    </row>
    <row r="47" spans="1:33" s="30" customFormat="1" ht="14.25" customHeight="1" thickBot="1">
      <c r="A47" s="8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67"/>
      <c r="AG47" s="18"/>
    </row>
    <row r="48" spans="1:33" s="80" customFormat="1" ht="15" customHeight="1" thickBot="1">
      <c r="A48" s="89"/>
      <c r="B48" s="51" t="s">
        <v>185</v>
      </c>
      <c r="C48" s="171" t="s">
        <v>147</v>
      </c>
      <c r="D48" s="52"/>
      <c r="E48" s="52"/>
      <c r="F48" s="52"/>
      <c r="G48" s="53"/>
      <c r="H48" s="53"/>
      <c r="I48" s="53"/>
      <c r="J48" s="52"/>
      <c r="K48" s="52"/>
      <c r="L48" s="52"/>
      <c r="M48" s="54"/>
      <c r="N48" s="52"/>
      <c r="O48" s="55"/>
      <c r="P48" s="30"/>
      <c r="Q48" s="30"/>
      <c r="R48" s="30"/>
      <c r="S48" s="30"/>
      <c r="T48" s="30"/>
      <c r="U48" s="30"/>
      <c r="V48" s="30"/>
      <c r="W48" s="30"/>
      <c r="AG48" s="18"/>
    </row>
    <row r="49" spans="1:33" s="80" customFormat="1" ht="3.75" customHeight="1">
      <c r="A49" s="89"/>
      <c r="B49" s="51"/>
      <c r="C49" s="52"/>
      <c r="D49" s="52"/>
      <c r="E49" s="52"/>
      <c r="F49" s="52"/>
      <c r="G49" s="53"/>
      <c r="H49" s="53"/>
      <c r="I49" s="53"/>
      <c r="J49" s="52"/>
      <c r="K49" s="52"/>
      <c r="L49" s="52"/>
      <c r="M49" s="54"/>
      <c r="N49" s="52"/>
      <c r="O49" s="55"/>
      <c r="P49" s="30"/>
      <c r="Q49" s="30"/>
      <c r="R49" s="30"/>
      <c r="S49" s="30"/>
      <c r="T49" s="30"/>
      <c r="U49" s="30"/>
      <c r="V49" s="30"/>
      <c r="W49" s="30"/>
      <c r="AG49" s="18"/>
    </row>
    <row r="50" spans="1:33">
      <c r="B50" s="246" t="s">
        <v>187</v>
      </c>
      <c r="C50" s="24"/>
      <c r="D50" s="24"/>
      <c r="E50" s="24"/>
      <c r="F50" s="24"/>
      <c r="G50" s="24"/>
      <c r="H50" s="24"/>
      <c r="I50" s="24"/>
      <c r="J50" s="293">
        <v>0.2</v>
      </c>
      <c r="K50" s="293"/>
      <c r="L50" s="293"/>
      <c r="M50" s="24"/>
      <c r="N50" s="24"/>
      <c r="O50" s="291"/>
    </row>
    <row r="51" spans="1:33">
      <c r="B51" s="246" t="s">
        <v>188</v>
      </c>
      <c r="C51" s="24"/>
      <c r="D51" s="24"/>
      <c r="E51" s="24"/>
      <c r="F51" s="24"/>
      <c r="G51" s="24"/>
      <c r="H51" s="24"/>
      <c r="I51" s="142"/>
      <c r="J51" s="293"/>
      <c r="K51" s="293"/>
      <c r="L51" s="293"/>
      <c r="M51" s="24"/>
      <c r="N51" s="24"/>
      <c r="O51" s="292"/>
    </row>
    <row r="52" spans="1:33" ht="6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</row>
    <row r="53" spans="1:33" ht="13.5" thickBot="1">
      <c r="B53" s="143" t="s">
        <v>189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8">
        <f>O46*J50</f>
        <v>8121.2000000000007</v>
      </c>
    </row>
    <row r="54" spans="1:33" ht="13.5" thickBot="1">
      <c r="O54" s="92"/>
    </row>
    <row r="55" spans="1:33" ht="15" customHeight="1" thickBot="1">
      <c r="B55" s="160" t="s">
        <v>204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50"/>
    </row>
    <row r="56" spans="1:33" ht="7.5" customHeight="1">
      <c r="B56" s="15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52"/>
    </row>
    <row r="57" spans="1:33">
      <c r="B57" s="153" t="str">
        <f>B36</f>
        <v>Importo base / Grundbetrag: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54">
        <f>O36</f>
        <v>16000</v>
      </c>
    </row>
    <row r="58" spans="1:33" ht="6" customHeight="1">
      <c r="B58" s="13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132"/>
    </row>
    <row r="59" spans="1:33">
      <c r="B59" s="153" t="str">
        <f>B44</f>
        <v>Importo variabile / Variabler Betrag: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54">
        <f>O44</f>
        <v>24606</v>
      </c>
    </row>
    <row r="60" spans="1:33" ht="6" customHeight="1">
      <c r="B60" s="155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6"/>
    </row>
    <row r="61" spans="1:33">
      <c r="B61" s="153" t="str">
        <f>B53</f>
        <v>Spese / Spesen: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54">
        <f>O53</f>
        <v>8121.2000000000007</v>
      </c>
    </row>
    <row r="62" spans="1:33" ht="9.75" customHeight="1">
      <c r="B62" s="157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9"/>
    </row>
    <row r="63" spans="1:33" ht="15.75" thickBot="1">
      <c r="B63" s="161" t="s">
        <v>208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3">
        <f>SUM(O57:O61)</f>
        <v>48727.199999999997</v>
      </c>
    </row>
    <row r="71" spans="2:2">
      <c r="B71" s="271" t="s">
        <v>26</v>
      </c>
    </row>
    <row r="72" spans="2:2">
      <c r="B72" s="271" t="s">
        <v>27</v>
      </c>
    </row>
    <row r="73" spans="2:2">
      <c r="B73" s="271" t="s">
        <v>28</v>
      </c>
    </row>
    <row r="74" spans="2:2">
      <c r="B74" s="271" t="s">
        <v>29</v>
      </c>
    </row>
    <row r="75" spans="2:2">
      <c r="B75" s="271" t="s">
        <v>30</v>
      </c>
    </row>
    <row r="76" spans="2:2">
      <c r="B76" s="271" t="s">
        <v>31</v>
      </c>
    </row>
    <row r="77" spans="2:2">
      <c r="B77" s="271" t="s">
        <v>32</v>
      </c>
    </row>
    <row r="78" spans="2:2">
      <c r="B78" s="271" t="s">
        <v>33</v>
      </c>
    </row>
    <row r="79" spans="2:2">
      <c r="B79" s="271" t="s">
        <v>34</v>
      </c>
    </row>
    <row r="80" spans="2:2">
      <c r="B80" s="271" t="s">
        <v>35</v>
      </c>
    </row>
    <row r="81" spans="2:2">
      <c r="B81" s="271" t="s">
        <v>36</v>
      </c>
    </row>
    <row r="82" spans="2:2">
      <c r="B82" s="271" t="s">
        <v>37</v>
      </c>
    </row>
    <row r="83" spans="2:2">
      <c r="B83" s="271" t="s">
        <v>38</v>
      </c>
    </row>
    <row r="84" spans="2:2">
      <c r="B84" s="271" t="s">
        <v>39</v>
      </c>
    </row>
    <row r="85" spans="2:2">
      <c r="B85" s="271" t="s">
        <v>40</v>
      </c>
    </row>
    <row r="86" spans="2:2">
      <c r="B86" s="271" t="s">
        <v>137</v>
      </c>
    </row>
    <row r="87" spans="2:2">
      <c r="B87" s="271" t="s">
        <v>41</v>
      </c>
    </row>
    <row r="88" spans="2:2">
      <c r="B88" s="271" t="s">
        <v>144</v>
      </c>
    </row>
    <row r="89" spans="2:2">
      <c r="B89" s="271" t="s">
        <v>42</v>
      </c>
    </row>
    <row r="90" spans="2:2">
      <c r="B90" s="271" t="s">
        <v>43</v>
      </c>
    </row>
    <row r="91" spans="2:2">
      <c r="B91" s="271" t="s">
        <v>44</v>
      </c>
    </row>
    <row r="92" spans="2:2">
      <c r="B92" s="271" t="s">
        <v>45</v>
      </c>
    </row>
    <row r="93" spans="2:2">
      <c r="B93" s="271" t="s">
        <v>138</v>
      </c>
    </row>
    <row r="94" spans="2:2">
      <c r="B94" s="271" t="s">
        <v>46</v>
      </c>
    </row>
    <row r="95" spans="2:2">
      <c r="B95" s="271" t="s">
        <v>47</v>
      </c>
    </row>
    <row r="96" spans="2:2">
      <c r="B96" s="271" t="s">
        <v>48</v>
      </c>
    </row>
    <row r="97" spans="2:2">
      <c r="B97" s="271" t="s">
        <v>49</v>
      </c>
    </row>
    <row r="98" spans="2:2">
      <c r="B98" s="271" t="s">
        <v>50</v>
      </c>
    </row>
    <row r="99" spans="2:2">
      <c r="B99" s="271" t="s">
        <v>51</v>
      </c>
    </row>
    <row r="100" spans="2:2">
      <c r="B100" s="271" t="s">
        <v>145</v>
      </c>
    </row>
    <row r="101" spans="2:2">
      <c r="B101" s="271" t="s">
        <v>52</v>
      </c>
    </row>
    <row r="102" spans="2:2">
      <c r="B102" s="271" t="s">
        <v>139</v>
      </c>
    </row>
    <row r="103" spans="2:2">
      <c r="B103" s="271" t="s">
        <v>53</v>
      </c>
    </row>
    <row r="104" spans="2:2">
      <c r="B104" s="271" t="s">
        <v>54</v>
      </c>
    </row>
    <row r="105" spans="2:2">
      <c r="B105" s="271" t="s">
        <v>55</v>
      </c>
    </row>
    <row r="106" spans="2:2">
      <c r="B106" s="271" t="s">
        <v>56</v>
      </c>
    </row>
    <row r="107" spans="2:2">
      <c r="B107" s="271" t="s">
        <v>57</v>
      </c>
    </row>
    <row r="108" spans="2:2">
      <c r="B108" s="271" t="s">
        <v>58</v>
      </c>
    </row>
    <row r="109" spans="2:2">
      <c r="B109" s="271" t="s">
        <v>59</v>
      </c>
    </row>
    <row r="110" spans="2:2">
      <c r="B110" s="271" t="s">
        <v>60</v>
      </c>
    </row>
    <row r="111" spans="2:2">
      <c r="B111" s="271" t="s">
        <v>61</v>
      </c>
    </row>
    <row r="112" spans="2:2">
      <c r="B112" s="271" t="s">
        <v>62</v>
      </c>
    </row>
    <row r="113" spans="2:2">
      <c r="B113" s="271" t="s">
        <v>140</v>
      </c>
    </row>
    <row r="114" spans="2:2">
      <c r="B114" s="271" t="s">
        <v>63</v>
      </c>
    </row>
    <row r="115" spans="2:2">
      <c r="B115" s="271" t="s">
        <v>64</v>
      </c>
    </row>
    <row r="116" spans="2:2">
      <c r="B116" s="271" t="s">
        <v>65</v>
      </c>
    </row>
    <row r="117" spans="2:2">
      <c r="B117" s="271" t="s">
        <v>66</v>
      </c>
    </row>
    <row r="118" spans="2:2">
      <c r="B118" s="271" t="s">
        <v>67</v>
      </c>
    </row>
    <row r="119" spans="2:2">
      <c r="B119" s="271" t="s">
        <v>68</v>
      </c>
    </row>
    <row r="120" spans="2:2">
      <c r="B120" s="271" t="s">
        <v>69</v>
      </c>
    </row>
    <row r="121" spans="2:2">
      <c r="B121" s="271" t="s">
        <v>70</v>
      </c>
    </row>
    <row r="122" spans="2:2">
      <c r="B122" s="271" t="s">
        <v>71</v>
      </c>
    </row>
    <row r="123" spans="2:2">
      <c r="B123" s="271" t="s">
        <v>72</v>
      </c>
    </row>
    <row r="124" spans="2:2">
      <c r="B124" s="271" t="s">
        <v>73</v>
      </c>
    </row>
    <row r="125" spans="2:2">
      <c r="B125" s="271" t="s">
        <v>74</v>
      </c>
    </row>
    <row r="126" spans="2:2">
      <c r="B126" s="271" t="s">
        <v>75</v>
      </c>
    </row>
    <row r="127" spans="2:2">
      <c r="B127" s="271" t="s">
        <v>76</v>
      </c>
    </row>
    <row r="128" spans="2:2">
      <c r="B128" s="271" t="s">
        <v>77</v>
      </c>
    </row>
    <row r="129" spans="2:2">
      <c r="B129" s="271" t="s">
        <v>78</v>
      </c>
    </row>
    <row r="130" spans="2:2">
      <c r="B130" s="271" t="s">
        <v>79</v>
      </c>
    </row>
    <row r="131" spans="2:2">
      <c r="B131" s="271" t="s">
        <v>80</v>
      </c>
    </row>
    <row r="132" spans="2:2">
      <c r="B132" s="271" t="s">
        <v>81</v>
      </c>
    </row>
    <row r="133" spans="2:2">
      <c r="B133" s="271" t="s">
        <v>82</v>
      </c>
    </row>
    <row r="134" spans="2:2">
      <c r="B134" s="271" t="s">
        <v>83</v>
      </c>
    </row>
    <row r="135" spans="2:2">
      <c r="B135" s="271" t="s">
        <v>84</v>
      </c>
    </row>
    <row r="136" spans="2:2">
      <c r="B136" s="271" t="s">
        <v>85</v>
      </c>
    </row>
    <row r="137" spans="2:2">
      <c r="B137" s="271" t="s">
        <v>86</v>
      </c>
    </row>
    <row r="138" spans="2:2">
      <c r="B138" s="271" t="s">
        <v>141</v>
      </c>
    </row>
    <row r="139" spans="2:2">
      <c r="B139" s="271" t="s">
        <v>87</v>
      </c>
    </row>
    <row r="140" spans="2:2">
      <c r="B140" s="271" t="s">
        <v>88</v>
      </c>
    </row>
    <row r="141" spans="2:2">
      <c r="B141" s="271" t="s">
        <v>89</v>
      </c>
    </row>
    <row r="142" spans="2:2">
      <c r="B142" s="271" t="s">
        <v>90</v>
      </c>
    </row>
    <row r="143" spans="2:2">
      <c r="B143" s="271" t="s">
        <v>91</v>
      </c>
    </row>
    <row r="144" spans="2:2">
      <c r="B144" s="271" t="s">
        <v>92</v>
      </c>
    </row>
    <row r="145" spans="2:2">
      <c r="B145" s="271" t="s">
        <v>93</v>
      </c>
    </row>
    <row r="146" spans="2:2">
      <c r="B146" s="271" t="s">
        <v>94</v>
      </c>
    </row>
    <row r="147" spans="2:2">
      <c r="B147" s="271" t="s">
        <v>95</v>
      </c>
    </row>
    <row r="148" spans="2:2">
      <c r="B148" s="271" t="s">
        <v>96</v>
      </c>
    </row>
    <row r="149" spans="2:2">
      <c r="B149" s="271" t="s">
        <v>97</v>
      </c>
    </row>
    <row r="150" spans="2:2">
      <c r="B150" s="271" t="s">
        <v>98</v>
      </c>
    </row>
    <row r="151" spans="2:2">
      <c r="B151" s="271" t="s">
        <v>99</v>
      </c>
    </row>
    <row r="152" spans="2:2">
      <c r="B152" s="271" t="s">
        <v>100</v>
      </c>
    </row>
    <row r="153" spans="2:2">
      <c r="B153" s="271" t="s">
        <v>101</v>
      </c>
    </row>
    <row r="154" spans="2:2">
      <c r="B154" s="271" t="s">
        <v>102</v>
      </c>
    </row>
    <row r="155" spans="2:2">
      <c r="B155" s="271" t="s">
        <v>103</v>
      </c>
    </row>
    <row r="156" spans="2:2">
      <c r="B156" s="271" t="s">
        <v>104</v>
      </c>
    </row>
    <row r="157" spans="2:2">
      <c r="B157" s="271" t="s">
        <v>105</v>
      </c>
    </row>
    <row r="158" spans="2:2">
      <c r="B158" s="271" t="s">
        <v>106</v>
      </c>
    </row>
    <row r="159" spans="2:2">
      <c r="B159" s="271" t="s">
        <v>107</v>
      </c>
    </row>
    <row r="160" spans="2:2">
      <c r="B160" s="271" t="s">
        <v>108</v>
      </c>
    </row>
    <row r="161" spans="2:2">
      <c r="B161" s="271" t="s">
        <v>109</v>
      </c>
    </row>
    <row r="162" spans="2:2">
      <c r="B162" s="271" t="s">
        <v>110</v>
      </c>
    </row>
    <row r="163" spans="2:2">
      <c r="B163" s="271" t="s">
        <v>111</v>
      </c>
    </row>
    <row r="164" spans="2:2">
      <c r="B164" s="271" t="s">
        <v>112</v>
      </c>
    </row>
    <row r="165" spans="2:2">
      <c r="B165" s="271" t="s">
        <v>113</v>
      </c>
    </row>
    <row r="166" spans="2:2">
      <c r="B166" s="271" t="s">
        <v>114</v>
      </c>
    </row>
    <row r="167" spans="2:2">
      <c r="B167" s="271" t="s">
        <v>115</v>
      </c>
    </row>
    <row r="168" spans="2:2">
      <c r="B168" s="271" t="s">
        <v>116</v>
      </c>
    </row>
    <row r="169" spans="2:2">
      <c r="B169" s="271" t="s">
        <v>117</v>
      </c>
    </row>
    <row r="170" spans="2:2">
      <c r="B170" s="271" t="s">
        <v>142</v>
      </c>
    </row>
    <row r="171" spans="2:2">
      <c r="B171" s="271" t="s">
        <v>118</v>
      </c>
    </row>
    <row r="172" spans="2:2">
      <c r="B172" s="271" t="s">
        <v>119</v>
      </c>
    </row>
    <row r="173" spans="2:2">
      <c r="B173" s="271" t="s">
        <v>120</v>
      </c>
    </row>
    <row r="174" spans="2:2">
      <c r="B174" s="271" t="s">
        <v>121</v>
      </c>
    </row>
    <row r="175" spans="2:2">
      <c r="B175" s="271" t="s">
        <v>122</v>
      </c>
    </row>
    <row r="176" spans="2:2">
      <c r="B176" s="271" t="s">
        <v>123</v>
      </c>
    </row>
    <row r="177" spans="2:2">
      <c r="B177" s="271" t="s">
        <v>124</v>
      </c>
    </row>
    <row r="178" spans="2:2">
      <c r="B178" s="271" t="s">
        <v>125</v>
      </c>
    </row>
    <row r="179" spans="2:2">
      <c r="B179" s="271" t="s">
        <v>126</v>
      </c>
    </row>
    <row r="180" spans="2:2">
      <c r="B180" s="271" t="s">
        <v>127</v>
      </c>
    </row>
    <row r="181" spans="2:2">
      <c r="B181" s="271" t="s">
        <v>128</v>
      </c>
    </row>
    <row r="182" spans="2:2">
      <c r="B182" s="271" t="s">
        <v>129</v>
      </c>
    </row>
    <row r="183" spans="2:2">
      <c r="B183" s="271" t="s">
        <v>130</v>
      </c>
    </row>
    <row r="184" spans="2:2">
      <c r="B184" s="271" t="s">
        <v>143</v>
      </c>
    </row>
    <row r="185" spans="2:2">
      <c r="B185" s="271" t="s">
        <v>131</v>
      </c>
    </row>
    <row r="186" spans="2:2">
      <c r="B186" s="271" t="s">
        <v>151</v>
      </c>
    </row>
  </sheetData>
  <sheetProtection password="BD42" sheet="1" objects="1" scenarios="1"/>
  <mergeCells count="14">
    <mergeCell ref="O50:O51"/>
    <mergeCell ref="J50:L51"/>
    <mergeCell ref="O25:O26"/>
    <mergeCell ref="L22:N22"/>
    <mergeCell ref="B16:G17"/>
    <mergeCell ref="B33:C33"/>
    <mergeCell ref="H33:I33"/>
    <mergeCell ref="K33:L33"/>
    <mergeCell ref="I44:J44"/>
    <mergeCell ref="X15:AH26"/>
    <mergeCell ref="B2:E2"/>
    <mergeCell ref="G2:N2"/>
    <mergeCell ref="E7:O8"/>
    <mergeCell ref="E10:O11"/>
  </mergeCells>
  <dataValidations count="1">
    <dataValidation type="list" allowBlank="1" showInputMessage="1" showErrorMessage="1" promptTitle="abc" sqref="B16:G17">
      <formula1>$B$71:$B$186</formula1>
    </dataValidation>
  </dataValidations>
  <pageMargins left="0.59055118110236227" right="0.39370078740157483" top="0.31496062992125984" bottom="0" header="0" footer="0"/>
  <pageSetup paperSize="9" fitToWidth="0" fitToHeight="0" orientation="portrait" horizontalDpi="300" verticalDpi="300" r:id="rId1"/>
  <headerFooter alignWithMargins="0">
    <oddFooter>&amp;R&amp;8Pagina-Seite &amp;P/&amp;N</oddFooter>
  </headerFooter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Title="abc">
          <x14:formula1>
            <xm:f>'Tab. Ensemble'!$C$9:$C$124</xm:f>
          </x14:formula1>
          <xm:sqref>B16:G17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B1:H139"/>
  <sheetViews>
    <sheetView zoomScaleNormal="100" workbookViewId="0">
      <selection activeCell="B2" sqref="B2:C2"/>
    </sheetView>
  </sheetViews>
  <sheetFormatPr baseColWidth="10" defaultRowHeight="12.75"/>
  <cols>
    <col min="1" max="1" width="8.28515625" customWidth="1"/>
    <col min="2" max="2" width="5.140625" customWidth="1"/>
    <col min="3" max="3" width="39.42578125" customWidth="1"/>
    <col min="4" max="4" width="6.28515625" customWidth="1"/>
    <col min="5" max="5" width="7.7109375" customWidth="1"/>
    <col min="6" max="6" width="9.7109375" customWidth="1"/>
    <col min="7" max="7" width="11.7109375" customWidth="1"/>
    <col min="8" max="8" width="13.28515625" customWidth="1"/>
  </cols>
  <sheetData>
    <row r="1" spans="2:8" ht="13.5" thickBot="1"/>
    <row r="2" spans="2:8" ht="21" customHeight="1" thickBot="1">
      <c r="B2" s="308" t="s">
        <v>136</v>
      </c>
      <c r="C2" s="309"/>
      <c r="D2" s="116"/>
      <c r="E2" s="116"/>
      <c r="F2" s="116"/>
      <c r="G2" s="116"/>
      <c r="H2" s="121"/>
    </row>
    <row r="3" spans="2:8" ht="25.5">
      <c r="B3" s="188" t="s">
        <v>12</v>
      </c>
      <c r="C3" s="191" t="s">
        <v>13</v>
      </c>
      <c r="D3" s="122" t="s">
        <v>14</v>
      </c>
      <c r="E3" s="102" t="s">
        <v>16</v>
      </c>
      <c r="F3" s="123" t="s">
        <v>18</v>
      </c>
      <c r="G3" s="101" t="s">
        <v>134</v>
      </c>
      <c r="H3" s="124" t="s">
        <v>24</v>
      </c>
    </row>
    <row r="4" spans="2:8">
      <c r="B4" s="189"/>
      <c r="C4" s="192"/>
      <c r="D4" s="117" t="s">
        <v>15</v>
      </c>
      <c r="E4" s="104" t="s">
        <v>17</v>
      </c>
      <c r="F4" s="119" t="s">
        <v>210</v>
      </c>
      <c r="G4" s="103" t="s">
        <v>135</v>
      </c>
      <c r="H4" s="125" t="s">
        <v>20</v>
      </c>
    </row>
    <row r="5" spans="2:8">
      <c r="B5" s="189"/>
      <c r="C5" s="192"/>
      <c r="D5" s="118"/>
      <c r="E5" s="1"/>
      <c r="F5" s="119" t="s">
        <v>212</v>
      </c>
      <c r="G5" s="103" t="s">
        <v>21</v>
      </c>
      <c r="H5" s="125" t="s">
        <v>211</v>
      </c>
    </row>
    <row r="6" spans="2:8">
      <c r="B6" s="189"/>
      <c r="C6" s="192"/>
      <c r="D6" s="118"/>
      <c r="E6" s="1"/>
      <c r="F6" s="120"/>
      <c r="G6" s="103" t="s">
        <v>22</v>
      </c>
      <c r="H6" s="125" t="s">
        <v>25</v>
      </c>
    </row>
    <row r="7" spans="2:8">
      <c r="B7" s="189"/>
      <c r="C7" s="192"/>
      <c r="D7" s="118"/>
      <c r="E7" s="1"/>
      <c r="F7" s="120"/>
      <c r="G7" s="103" t="s">
        <v>23</v>
      </c>
      <c r="H7" s="125" t="s">
        <v>20</v>
      </c>
    </row>
    <row r="8" spans="2:8" ht="13.5" thickBot="1">
      <c r="B8" s="190"/>
      <c r="C8" s="193"/>
      <c r="D8" s="126"/>
      <c r="E8" s="105"/>
      <c r="F8" s="127"/>
      <c r="G8" s="128" t="s">
        <v>160</v>
      </c>
      <c r="H8" s="129"/>
    </row>
    <row r="9" spans="2:8">
      <c r="B9" s="109">
        <v>6</v>
      </c>
      <c r="C9" s="106" t="s">
        <v>26</v>
      </c>
      <c r="D9" s="107">
        <v>3</v>
      </c>
      <c r="E9" s="107">
        <v>7</v>
      </c>
      <c r="F9" s="107">
        <v>907</v>
      </c>
      <c r="G9" s="107">
        <v>208</v>
      </c>
      <c r="H9" s="110">
        <v>1553</v>
      </c>
    </row>
    <row r="10" spans="2:8">
      <c r="B10" s="109">
        <v>108</v>
      </c>
      <c r="C10" s="106" t="s">
        <v>27</v>
      </c>
      <c r="D10" s="107">
        <v>6</v>
      </c>
      <c r="E10" s="107">
        <v>16</v>
      </c>
      <c r="F10" s="108">
        <v>1247</v>
      </c>
      <c r="G10" s="107">
        <v>300</v>
      </c>
      <c r="H10" s="110">
        <v>1922</v>
      </c>
    </row>
    <row r="11" spans="2:8">
      <c r="B11" s="109">
        <v>1</v>
      </c>
      <c r="C11" s="106" t="s">
        <v>28</v>
      </c>
      <c r="D11" s="107">
        <v>4</v>
      </c>
      <c r="E11" s="107">
        <v>7</v>
      </c>
      <c r="F11" s="107">
        <v>376</v>
      </c>
      <c r="G11" s="107">
        <v>97</v>
      </c>
      <c r="H11" s="111">
        <v>900</v>
      </c>
    </row>
    <row r="12" spans="2:8">
      <c r="B12" s="109">
        <v>38</v>
      </c>
      <c r="C12" s="106" t="s">
        <v>29</v>
      </c>
      <c r="D12" s="107">
        <v>5</v>
      </c>
      <c r="E12" s="107">
        <v>1</v>
      </c>
      <c r="F12" s="107">
        <v>706</v>
      </c>
      <c r="G12" s="107">
        <v>180</v>
      </c>
      <c r="H12" s="111">
        <v>819</v>
      </c>
    </row>
    <row r="13" spans="2:8">
      <c r="B13" s="109">
        <v>3</v>
      </c>
      <c r="C13" s="106" t="s">
        <v>30</v>
      </c>
      <c r="D13" s="107">
        <v>1</v>
      </c>
      <c r="E13" s="107">
        <v>3</v>
      </c>
      <c r="F13" s="107">
        <v>123</v>
      </c>
      <c r="G13" s="107">
        <v>25</v>
      </c>
      <c r="H13" s="111">
        <v>157</v>
      </c>
    </row>
    <row r="14" spans="2:8">
      <c r="B14" s="109">
        <v>2</v>
      </c>
      <c r="C14" s="106" t="s">
        <v>31</v>
      </c>
      <c r="D14" s="107">
        <v>1</v>
      </c>
      <c r="E14" s="106"/>
      <c r="F14" s="107">
        <v>211</v>
      </c>
      <c r="G14" s="107">
        <v>45</v>
      </c>
      <c r="H14" s="111">
        <v>265</v>
      </c>
    </row>
    <row r="15" spans="2:8">
      <c r="B15" s="109">
        <v>60</v>
      </c>
      <c r="C15" s="106" t="s">
        <v>32</v>
      </c>
      <c r="D15" s="107">
        <v>1</v>
      </c>
      <c r="E15" s="106"/>
      <c r="F15" s="107">
        <v>506</v>
      </c>
      <c r="G15" s="107">
        <v>156</v>
      </c>
      <c r="H15" s="111">
        <v>730</v>
      </c>
    </row>
    <row r="16" spans="2:8">
      <c r="B16" s="109">
        <v>7</v>
      </c>
      <c r="C16" s="106" t="s">
        <v>33</v>
      </c>
      <c r="D16" s="107">
        <v>2</v>
      </c>
      <c r="E16" s="107">
        <v>2</v>
      </c>
      <c r="F16" s="107">
        <v>387</v>
      </c>
      <c r="G16" s="107">
        <v>92</v>
      </c>
      <c r="H16" s="111">
        <v>478</v>
      </c>
    </row>
    <row r="17" spans="2:8">
      <c r="B17" s="109">
        <v>8</v>
      </c>
      <c r="C17" s="106" t="s">
        <v>34</v>
      </c>
      <c r="D17" s="107">
        <v>1</v>
      </c>
      <c r="E17" s="107">
        <v>3</v>
      </c>
      <c r="F17" s="108">
        <v>5435</v>
      </c>
      <c r="G17" s="108">
        <v>1460</v>
      </c>
      <c r="H17" s="110">
        <v>1285</v>
      </c>
    </row>
    <row r="18" spans="2:8">
      <c r="B18" s="109">
        <v>12</v>
      </c>
      <c r="C18" s="106" t="s">
        <v>35</v>
      </c>
      <c r="D18" s="107">
        <v>2</v>
      </c>
      <c r="E18" s="106"/>
      <c r="F18" s="107">
        <v>359</v>
      </c>
      <c r="G18" s="107">
        <v>93</v>
      </c>
      <c r="H18" s="111">
        <v>307</v>
      </c>
    </row>
    <row r="19" spans="2:8">
      <c r="B19" s="109">
        <v>10</v>
      </c>
      <c r="C19" s="106" t="s">
        <v>36</v>
      </c>
      <c r="D19" s="107">
        <v>3</v>
      </c>
      <c r="E19" s="107">
        <v>4</v>
      </c>
      <c r="F19" s="107">
        <v>509</v>
      </c>
      <c r="G19" s="107">
        <v>214</v>
      </c>
      <c r="H19" s="111">
        <v>581</v>
      </c>
    </row>
    <row r="20" spans="2:8">
      <c r="B20" s="109">
        <v>11</v>
      </c>
      <c r="C20" s="106" t="s">
        <v>37</v>
      </c>
      <c r="D20" s="107">
        <v>9</v>
      </c>
      <c r="E20" s="107">
        <v>9</v>
      </c>
      <c r="F20" s="108">
        <v>2889</v>
      </c>
      <c r="G20" s="107">
        <v>676</v>
      </c>
      <c r="H20" s="110">
        <v>1771</v>
      </c>
    </row>
    <row r="21" spans="2:8">
      <c r="B21" s="109">
        <v>13</v>
      </c>
      <c r="C21" s="106" t="s">
        <v>38</v>
      </c>
      <c r="D21" s="107">
        <v>4</v>
      </c>
      <c r="E21" s="107">
        <v>4</v>
      </c>
      <c r="F21" s="108">
        <v>2111</v>
      </c>
      <c r="G21" s="107">
        <v>540</v>
      </c>
      <c r="H21" s="110">
        <v>1314</v>
      </c>
    </row>
    <row r="22" spans="2:8">
      <c r="B22" s="109">
        <v>66</v>
      </c>
      <c r="C22" s="106" t="s">
        <v>39</v>
      </c>
      <c r="D22" s="107">
        <v>1</v>
      </c>
      <c r="E22" s="107">
        <v>1</v>
      </c>
      <c r="F22" s="107">
        <v>299</v>
      </c>
      <c r="G22" s="107">
        <v>66</v>
      </c>
      <c r="H22" s="111">
        <v>325</v>
      </c>
    </row>
    <row r="23" spans="2:8">
      <c r="B23" s="109">
        <v>26</v>
      </c>
      <c r="C23" s="106" t="s">
        <v>40</v>
      </c>
      <c r="D23" s="107">
        <v>2</v>
      </c>
      <c r="E23" s="106"/>
      <c r="F23" s="107">
        <v>395</v>
      </c>
      <c r="G23" s="107">
        <v>103</v>
      </c>
      <c r="H23" s="111">
        <v>685</v>
      </c>
    </row>
    <row r="24" spans="2:8">
      <c r="B24" s="109">
        <v>59</v>
      </c>
      <c r="C24" s="106" t="s">
        <v>137</v>
      </c>
      <c r="D24" s="107">
        <v>4</v>
      </c>
      <c r="E24" s="107">
        <v>7</v>
      </c>
      <c r="F24" s="107">
        <v>979</v>
      </c>
      <c r="G24" s="107">
        <v>251</v>
      </c>
      <c r="H24" s="110">
        <v>2175</v>
      </c>
    </row>
    <row r="25" spans="2:8">
      <c r="B25" s="109">
        <v>47</v>
      </c>
      <c r="C25" s="106" t="s">
        <v>41</v>
      </c>
      <c r="D25" s="107">
        <v>3</v>
      </c>
      <c r="E25" s="107">
        <v>17</v>
      </c>
      <c r="F25" s="107">
        <v>731</v>
      </c>
      <c r="G25" s="107">
        <v>195</v>
      </c>
      <c r="H25" s="110">
        <v>1513</v>
      </c>
    </row>
    <row r="26" spans="2:8">
      <c r="B26" s="109">
        <v>4</v>
      </c>
      <c r="C26" s="106" t="s">
        <v>144</v>
      </c>
      <c r="D26" s="107">
        <v>6</v>
      </c>
      <c r="E26" s="107">
        <v>9</v>
      </c>
      <c r="F26" s="108">
        <v>2345</v>
      </c>
      <c r="G26" s="107">
        <v>463</v>
      </c>
      <c r="H26" s="110">
        <v>2078</v>
      </c>
    </row>
    <row r="27" spans="2:8">
      <c r="B27" s="109">
        <v>116</v>
      </c>
      <c r="C27" s="106" t="s">
        <v>42</v>
      </c>
      <c r="D27" s="107">
        <v>1</v>
      </c>
      <c r="E27" s="107">
        <v>5</v>
      </c>
      <c r="F27" s="107">
        <v>522</v>
      </c>
      <c r="G27" s="107">
        <v>107</v>
      </c>
      <c r="H27" s="111">
        <v>822</v>
      </c>
    </row>
    <row r="28" spans="2:8">
      <c r="B28" s="109">
        <v>32</v>
      </c>
      <c r="C28" s="106" t="s">
        <v>43</v>
      </c>
      <c r="D28" s="107">
        <v>3</v>
      </c>
      <c r="E28" s="106"/>
      <c r="F28" s="107">
        <v>164</v>
      </c>
      <c r="G28" s="107">
        <v>160</v>
      </c>
      <c r="H28" s="111">
        <v>268</v>
      </c>
    </row>
    <row r="29" spans="2:8">
      <c r="B29" s="109">
        <v>16</v>
      </c>
      <c r="C29" s="106" t="s">
        <v>44</v>
      </c>
      <c r="D29" s="107">
        <v>5</v>
      </c>
      <c r="E29" s="107">
        <v>7</v>
      </c>
      <c r="F29" s="107">
        <v>543</v>
      </c>
      <c r="G29" s="107">
        <v>321</v>
      </c>
      <c r="H29" s="110">
        <v>1213</v>
      </c>
    </row>
    <row r="30" spans="2:8">
      <c r="B30" s="109">
        <v>34</v>
      </c>
      <c r="C30" s="106" t="s">
        <v>45</v>
      </c>
      <c r="D30" s="107">
        <v>4</v>
      </c>
      <c r="E30" s="106"/>
      <c r="F30" s="107">
        <v>566</v>
      </c>
      <c r="G30" s="107">
        <v>161</v>
      </c>
      <c r="H30" s="110">
        <v>1007</v>
      </c>
    </row>
    <row r="31" spans="2:8">
      <c r="B31" s="109">
        <v>35</v>
      </c>
      <c r="C31" s="106" t="s">
        <v>138</v>
      </c>
      <c r="D31" s="107">
        <v>1</v>
      </c>
      <c r="E31" s="107">
        <v>1</v>
      </c>
      <c r="F31" s="107">
        <v>286</v>
      </c>
      <c r="G31" s="107">
        <v>73</v>
      </c>
      <c r="H31" s="111">
        <v>421</v>
      </c>
    </row>
    <row r="32" spans="2:8">
      <c r="B32" s="109">
        <v>36</v>
      </c>
      <c r="C32" s="106" t="s">
        <v>46</v>
      </c>
      <c r="D32" s="107">
        <v>1</v>
      </c>
      <c r="E32" s="106"/>
      <c r="F32" s="107">
        <v>247</v>
      </c>
      <c r="G32" s="107">
        <v>67</v>
      </c>
      <c r="H32" s="111">
        <v>436</v>
      </c>
    </row>
    <row r="33" spans="2:8">
      <c r="B33" s="109">
        <v>27</v>
      </c>
      <c r="C33" s="106" t="s">
        <v>47</v>
      </c>
      <c r="D33" s="107">
        <v>5</v>
      </c>
      <c r="E33" s="107">
        <v>2</v>
      </c>
      <c r="F33" s="107">
        <v>665</v>
      </c>
      <c r="G33" s="107">
        <v>187</v>
      </c>
      <c r="H33" s="110">
        <v>1170</v>
      </c>
    </row>
    <row r="34" spans="2:8">
      <c r="B34" s="109">
        <v>109</v>
      </c>
      <c r="C34" s="106" t="s">
        <v>48</v>
      </c>
      <c r="D34" s="107">
        <v>3</v>
      </c>
      <c r="E34" s="107">
        <v>16</v>
      </c>
      <c r="F34" s="107">
        <v>413</v>
      </c>
      <c r="G34" s="107">
        <v>123</v>
      </c>
      <c r="H34" s="110">
        <v>1238</v>
      </c>
    </row>
    <row r="35" spans="2:8">
      <c r="B35" s="109">
        <v>5</v>
      </c>
      <c r="C35" s="106" t="s">
        <v>49</v>
      </c>
      <c r="D35" s="107">
        <v>1</v>
      </c>
      <c r="E35" s="107">
        <v>3</v>
      </c>
      <c r="F35" s="107">
        <v>291</v>
      </c>
      <c r="G35" s="107">
        <v>67</v>
      </c>
      <c r="H35" s="111">
        <v>374</v>
      </c>
    </row>
    <row r="36" spans="2:8">
      <c r="B36" s="109">
        <v>77</v>
      </c>
      <c r="C36" s="106" t="s">
        <v>50</v>
      </c>
      <c r="D36" s="107">
        <v>3</v>
      </c>
      <c r="E36" s="107">
        <v>4</v>
      </c>
      <c r="F36" s="107">
        <v>725</v>
      </c>
      <c r="G36" s="107">
        <v>204</v>
      </c>
      <c r="H36" s="110">
        <v>1179</v>
      </c>
    </row>
    <row r="37" spans="2:8">
      <c r="B37" s="109">
        <v>79</v>
      </c>
      <c r="C37" s="106" t="s">
        <v>51</v>
      </c>
      <c r="D37" s="107">
        <v>3</v>
      </c>
      <c r="E37" s="107">
        <v>5</v>
      </c>
      <c r="F37" s="107">
        <v>649</v>
      </c>
      <c r="G37" s="107">
        <v>186</v>
      </c>
      <c r="H37" s="110">
        <v>1734</v>
      </c>
    </row>
    <row r="38" spans="2:8">
      <c r="B38" s="109">
        <v>15</v>
      </c>
      <c r="C38" s="106" t="s">
        <v>145</v>
      </c>
      <c r="D38" s="107">
        <v>4</v>
      </c>
      <c r="E38" s="107">
        <v>3</v>
      </c>
      <c r="F38" s="108">
        <v>1491</v>
      </c>
      <c r="G38" s="107">
        <v>324</v>
      </c>
      <c r="H38" s="110">
        <v>1568</v>
      </c>
    </row>
    <row r="39" spans="2:8">
      <c r="B39" s="109">
        <v>23</v>
      </c>
      <c r="C39" s="106" t="s">
        <v>52</v>
      </c>
      <c r="D39" s="107">
        <v>5</v>
      </c>
      <c r="E39" s="107">
        <v>2</v>
      </c>
      <c r="F39" s="107">
        <v>589</v>
      </c>
      <c r="G39" s="107">
        <v>165</v>
      </c>
      <c r="H39" s="111">
        <v>686</v>
      </c>
    </row>
    <row r="40" spans="2:8">
      <c r="B40" s="109">
        <v>18</v>
      </c>
      <c r="C40" s="106" t="s">
        <v>139</v>
      </c>
      <c r="D40" s="107">
        <v>2</v>
      </c>
      <c r="E40" s="107">
        <v>4</v>
      </c>
      <c r="F40" s="107">
        <v>519</v>
      </c>
      <c r="G40" s="107">
        <v>146</v>
      </c>
      <c r="H40" s="111">
        <v>933</v>
      </c>
    </row>
    <row r="41" spans="2:8">
      <c r="B41" s="109">
        <v>19</v>
      </c>
      <c r="C41" s="106" t="s">
        <v>53</v>
      </c>
      <c r="D41" s="107">
        <v>7</v>
      </c>
      <c r="E41" s="107">
        <v>6</v>
      </c>
      <c r="F41" s="108">
        <v>1559</v>
      </c>
      <c r="G41" s="107">
        <v>442</v>
      </c>
      <c r="H41" s="110">
        <v>3461</v>
      </c>
    </row>
    <row r="42" spans="2:8">
      <c r="B42" s="109">
        <v>21</v>
      </c>
      <c r="C42" s="106" t="s">
        <v>54</v>
      </c>
      <c r="D42" s="107">
        <v>3</v>
      </c>
      <c r="E42" s="106"/>
      <c r="F42" s="107">
        <v>628</v>
      </c>
      <c r="G42" s="107">
        <v>166</v>
      </c>
      <c r="H42" s="111">
        <v>758</v>
      </c>
    </row>
    <row r="43" spans="2:8">
      <c r="B43" s="109">
        <v>22</v>
      </c>
      <c r="C43" s="106" t="s">
        <v>55</v>
      </c>
      <c r="D43" s="107">
        <v>4</v>
      </c>
      <c r="E43" s="107">
        <v>1</v>
      </c>
      <c r="F43" s="107">
        <v>924</v>
      </c>
      <c r="G43" s="107">
        <v>225</v>
      </c>
      <c r="H43" s="111">
        <v>925</v>
      </c>
    </row>
    <row r="44" spans="2:8">
      <c r="B44" s="109">
        <v>14</v>
      </c>
      <c r="C44" s="106" t="s">
        <v>56</v>
      </c>
      <c r="D44" s="107">
        <v>1</v>
      </c>
      <c r="E44" s="106"/>
      <c r="F44" s="107">
        <v>67</v>
      </c>
      <c r="G44" s="107">
        <v>15</v>
      </c>
      <c r="H44" s="111">
        <v>65</v>
      </c>
    </row>
    <row r="45" spans="2:8">
      <c r="B45" s="109">
        <v>24</v>
      </c>
      <c r="C45" s="106" t="s">
        <v>57</v>
      </c>
      <c r="D45" s="107">
        <v>3</v>
      </c>
      <c r="E45" s="107">
        <v>4</v>
      </c>
      <c r="F45" s="107">
        <v>514</v>
      </c>
      <c r="G45" s="107">
        <v>118</v>
      </c>
      <c r="H45" s="111">
        <v>803</v>
      </c>
    </row>
    <row r="46" spans="2:8">
      <c r="B46" s="109">
        <v>25</v>
      </c>
      <c r="C46" s="106" t="s">
        <v>58</v>
      </c>
      <c r="D46" s="107">
        <v>1</v>
      </c>
      <c r="E46" s="106"/>
      <c r="F46" s="107">
        <v>144</v>
      </c>
      <c r="G46" s="107">
        <v>26</v>
      </c>
      <c r="H46" s="111">
        <v>138</v>
      </c>
    </row>
    <row r="47" spans="2:8">
      <c r="B47" s="109">
        <v>42</v>
      </c>
      <c r="C47" s="106" t="s">
        <v>59</v>
      </c>
      <c r="D47" s="107">
        <v>4</v>
      </c>
      <c r="E47" s="107">
        <v>4</v>
      </c>
      <c r="F47" s="107">
        <v>986</v>
      </c>
      <c r="G47" s="107">
        <v>295</v>
      </c>
      <c r="H47" s="110">
        <v>1923</v>
      </c>
    </row>
    <row r="48" spans="2:8">
      <c r="B48" s="109">
        <v>39</v>
      </c>
      <c r="C48" s="106" t="s">
        <v>60</v>
      </c>
      <c r="D48" s="107">
        <v>4</v>
      </c>
      <c r="E48" s="107">
        <v>4</v>
      </c>
      <c r="F48" s="107">
        <v>542</v>
      </c>
      <c r="G48" s="107">
        <v>209</v>
      </c>
      <c r="H48" s="110">
        <v>1363</v>
      </c>
    </row>
    <row r="49" spans="2:8">
      <c r="B49" s="109">
        <v>41</v>
      </c>
      <c r="C49" s="106" t="s">
        <v>61</v>
      </c>
      <c r="D49" s="107">
        <v>3</v>
      </c>
      <c r="E49" s="107">
        <v>4</v>
      </c>
      <c r="F49" s="108">
        <v>1631</v>
      </c>
      <c r="G49" s="107">
        <v>387</v>
      </c>
      <c r="H49" s="110">
        <v>1811</v>
      </c>
    </row>
    <row r="50" spans="2:8">
      <c r="B50" s="109">
        <v>37</v>
      </c>
      <c r="C50" s="106" t="s">
        <v>62</v>
      </c>
      <c r="D50" s="107">
        <v>4</v>
      </c>
      <c r="E50" s="107">
        <v>1</v>
      </c>
      <c r="F50" s="108">
        <v>1141</v>
      </c>
      <c r="G50" s="107">
        <v>245</v>
      </c>
      <c r="H50" s="110">
        <v>1484</v>
      </c>
    </row>
    <row r="51" spans="2:8">
      <c r="B51" s="109">
        <v>43</v>
      </c>
      <c r="C51" s="106" t="s">
        <v>140</v>
      </c>
      <c r="D51" s="107">
        <v>1</v>
      </c>
      <c r="E51" s="107">
        <v>5</v>
      </c>
      <c r="F51" s="107">
        <v>92</v>
      </c>
      <c r="G51" s="107">
        <v>30</v>
      </c>
      <c r="H51" s="111">
        <v>351</v>
      </c>
    </row>
    <row r="52" spans="2:8">
      <c r="B52" s="109">
        <v>40</v>
      </c>
      <c r="C52" s="106" t="s">
        <v>63</v>
      </c>
      <c r="D52" s="107">
        <v>3</v>
      </c>
      <c r="E52" s="107">
        <v>1</v>
      </c>
      <c r="F52" s="108">
        <v>1568</v>
      </c>
      <c r="G52" s="107">
        <v>346</v>
      </c>
      <c r="H52" s="110">
        <v>1039</v>
      </c>
    </row>
    <row r="53" spans="2:8">
      <c r="B53" s="109">
        <v>44</v>
      </c>
      <c r="C53" s="106" t="s">
        <v>64</v>
      </c>
      <c r="D53" s="107">
        <v>1</v>
      </c>
      <c r="E53" s="107">
        <v>4</v>
      </c>
      <c r="F53" s="107">
        <v>330</v>
      </c>
      <c r="G53" s="107">
        <v>103</v>
      </c>
      <c r="H53" s="111">
        <v>780</v>
      </c>
    </row>
    <row r="54" spans="2:8">
      <c r="B54" s="109">
        <v>46</v>
      </c>
      <c r="C54" s="106" t="s">
        <v>65</v>
      </c>
      <c r="D54" s="107">
        <v>9</v>
      </c>
      <c r="E54" s="107">
        <v>11</v>
      </c>
      <c r="F54" s="108">
        <v>1160</v>
      </c>
      <c r="G54" s="107">
        <v>274</v>
      </c>
      <c r="H54" s="110">
        <v>2538</v>
      </c>
    </row>
    <row r="55" spans="2:8">
      <c r="B55" s="109">
        <v>45</v>
      </c>
      <c r="C55" s="106" t="s">
        <v>66</v>
      </c>
      <c r="D55" s="107">
        <v>1</v>
      </c>
      <c r="E55" s="107">
        <v>1</v>
      </c>
      <c r="F55" s="107">
        <v>257</v>
      </c>
      <c r="G55" s="107">
        <v>58</v>
      </c>
      <c r="H55" s="111">
        <v>577</v>
      </c>
    </row>
    <row r="56" spans="2:8">
      <c r="B56" s="109">
        <v>48</v>
      </c>
      <c r="C56" s="106" t="s">
        <v>67</v>
      </c>
      <c r="D56" s="107">
        <v>1</v>
      </c>
      <c r="E56" s="106"/>
      <c r="F56" s="107">
        <v>448</v>
      </c>
      <c r="G56" s="107">
        <v>113</v>
      </c>
      <c r="H56" s="111">
        <v>546</v>
      </c>
    </row>
    <row r="57" spans="2:8">
      <c r="B57" s="109">
        <v>49</v>
      </c>
      <c r="C57" s="106" t="s">
        <v>68</v>
      </c>
      <c r="D57" s="107">
        <v>3</v>
      </c>
      <c r="E57" s="107">
        <v>6</v>
      </c>
      <c r="F57" s="107">
        <v>283</v>
      </c>
      <c r="G57" s="107">
        <v>72</v>
      </c>
      <c r="H57" s="111">
        <v>457</v>
      </c>
    </row>
    <row r="58" spans="2:8">
      <c r="B58" s="109">
        <v>51</v>
      </c>
      <c r="C58" s="106" t="s">
        <v>69</v>
      </c>
      <c r="D58" s="107">
        <v>3</v>
      </c>
      <c r="E58" s="107">
        <v>2</v>
      </c>
      <c r="F58" s="108">
        <v>3434</v>
      </c>
      <c r="G58" s="107">
        <v>823</v>
      </c>
      <c r="H58" s="110">
        <v>1577</v>
      </c>
    </row>
    <row r="59" spans="2:8">
      <c r="B59" s="109">
        <v>50</v>
      </c>
      <c r="C59" s="106" t="s">
        <v>70</v>
      </c>
      <c r="D59" s="107">
        <v>3</v>
      </c>
      <c r="E59" s="107">
        <v>1</v>
      </c>
      <c r="F59" s="107">
        <v>300</v>
      </c>
      <c r="G59" s="107">
        <v>96</v>
      </c>
      <c r="H59" s="111">
        <v>916</v>
      </c>
    </row>
    <row r="60" spans="2:8">
      <c r="B60" s="109">
        <v>53</v>
      </c>
      <c r="C60" s="106" t="s">
        <v>71</v>
      </c>
      <c r="D60" s="107">
        <v>3</v>
      </c>
      <c r="E60" s="107">
        <v>2</v>
      </c>
      <c r="F60" s="107">
        <v>321</v>
      </c>
      <c r="G60" s="107">
        <v>86</v>
      </c>
      <c r="H60" s="111">
        <v>421</v>
      </c>
    </row>
    <row r="61" spans="2:8">
      <c r="B61" s="109">
        <v>54</v>
      </c>
      <c r="C61" s="106" t="s">
        <v>72</v>
      </c>
      <c r="D61" s="107">
        <v>5</v>
      </c>
      <c r="E61" s="107">
        <v>3</v>
      </c>
      <c r="F61" s="107">
        <v>520</v>
      </c>
      <c r="G61" s="107">
        <v>182</v>
      </c>
      <c r="H61" s="110">
        <v>1552</v>
      </c>
    </row>
    <row r="62" spans="2:8">
      <c r="B62" s="109">
        <v>74</v>
      </c>
      <c r="C62" s="106" t="s">
        <v>73</v>
      </c>
      <c r="D62" s="107">
        <v>4</v>
      </c>
      <c r="E62" s="107">
        <v>2</v>
      </c>
      <c r="F62" s="107">
        <v>704</v>
      </c>
      <c r="G62" s="107">
        <v>177</v>
      </c>
      <c r="H62" s="111">
        <v>963</v>
      </c>
    </row>
    <row r="63" spans="2:8">
      <c r="B63" s="109">
        <v>88</v>
      </c>
      <c r="C63" s="106" t="s">
        <v>74</v>
      </c>
      <c r="D63" s="107">
        <v>2</v>
      </c>
      <c r="E63" s="107">
        <v>7</v>
      </c>
      <c r="F63" s="107">
        <v>355</v>
      </c>
      <c r="G63" s="107">
        <v>110</v>
      </c>
      <c r="H63" s="111">
        <v>924</v>
      </c>
    </row>
    <row r="64" spans="2:8">
      <c r="B64" s="109">
        <v>55</v>
      </c>
      <c r="C64" s="106" t="s">
        <v>75</v>
      </c>
      <c r="D64" s="107">
        <v>1</v>
      </c>
      <c r="E64" s="107">
        <v>2</v>
      </c>
      <c r="F64" s="107">
        <v>338</v>
      </c>
      <c r="G64" s="107">
        <v>81</v>
      </c>
      <c r="H64" s="111">
        <v>599</v>
      </c>
    </row>
    <row r="65" spans="2:8">
      <c r="B65" s="109">
        <v>56</v>
      </c>
      <c r="C65" s="106" t="s">
        <v>76</v>
      </c>
      <c r="D65" s="107">
        <v>3</v>
      </c>
      <c r="E65" s="107">
        <v>1</v>
      </c>
      <c r="F65" s="108">
        <v>1055</v>
      </c>
      <c r="G65" s="107">
        <v>253</v>
      </c>
      <c r="H65" s="110">
        <v>1391</v>
      </c>
    </row>
    <row r="66" spans="2:8">
      <c r="B66" s="109">
        <v>57</v>
      </c>
      <c r="C66" s="106" t="s">
        <v>77</v>
      </c>
      <c r="D66" s="107">
        <v>5</v>
      </c>
      <c r="E66" s="106"/>
      <c r="F66" s="107">
        <v>594</v>
      </c>
      <c r="G66" s="107">
        <v>149</v>
      </c>
      <c r="H66" s="111">
        <v>715</v>
      </c>
    </row>
    <row r="67" spans="2:8">
      <c r="B67" s="109">
        <v>29</v>
      </c>
      <c r="C67" s="106" t="s">
        <v>78</v>
      </c>
      <c r="D67" s="107">
        <v>3</v>
      </c>
      <c r="E67" s="107">
        <v>2</v>
      </c>
      <c r="F67" s="107">
        <v>850</v>
      </c>
      <c r="G67" s="107">
        <v>214</v>
      </c>
      <c r="H67" s="111">
        <v>586</v>
      </c>
    </row>
    <row r="68" spans="2:8">
      <c r="B68" s="109">
        <v>113</v>
      </c>
      <c r="C68" s="106" t="s">
        <v>79</v>
      </c>
      <c r="D68" s="107">
        <v>1</v>
      </c>
      <c r="E68" s="106"/>
      <c r="F68" s="107">
        <v>403</v>
      </c>
      <c r="G68" s="107">
        <v>113</v>
      </c>
      <c r="H68" s="111">
        <v>632</v>
      </c>
    </row>
    <row r="69" spans="2:8">
      <c r="B69" s="109">
        <v>106</v>
      </c>
      <c r="C69" s="106" t="s">
        <v>80</v>
      </c>
      <c r="D69" s="107">
        <v>2</v>
      </c>
      <c r="E69" s="107">
        <v>4</v>
      </c>
      <c r="F69" s="107">
        <v>741</v>
      </c>
      <c r="G69" s="107">
        <v>185</v>
      </c>
      <c r="H69" s="110">
        <v>1007</v>
      </c>
    </row>
    <row r="70" spans="2:8">
      <c r="B70" s="109">
        <v>62</v>
      </c>
      <c r="C70" s="106" t="s">
        <v>81</v>
      </c>
      <c r="D70" s="107">
        <v>3</v>
      </c>
      <c r="E70" s="107">
        <v>3</v>
      </c>
      <c r="F70" s="107">
        <v>713</v>
      </c>
      <c r="G70" s="107">
        <v>146</v>
      </c>
      <c r="H70" s="111">
        <v>776</v>
      </c>
    </row>
    <row r="71" spans="2:8">
      <c r="B71" s="109">
        <v>63</v>
      </c>
      <c r="C71" s="106" t="s">
        <v>82</v>
      </c>
      <c r="D71" s="107">
        <v>3</v>
      </c>
      <c r="E71" s="107">
        <v>6</v>
      </c>
      <c r="F71" s="107">
        <v>347</v>
      </c>
      <c r="G71" s="107">
        <v>79</v>
      </c>
      <c r="H71" s="111">
        <v>461</v>
      </c>
    </row>
    <row r="72" spans="2:8">
      <c r="B72" s="109">
        <v>30</v>
      </c>
      <c r="C72" s="106" t="s">
        <v>83</v>
      </c>
      <c r="D72" s="107">
        <v>1</v>
      </c>
      <c r="E72" s="107">
        <v>5</v>
      </c>
      <c r="F72" s="107">
        <v>469</v>
      </c>
      <c r="G72" s="107">
        <v>121</v>
      </c>
      <c r="H72" s="111">
        <v>694</v>
      </c>
    </row>
    <row r="73" spans="2:8">
      <c r="B73" s="109">
        <v>105</v>
      </c>
      <c r="C73" s="106" t="s">
        <v>84</v>
      </c>
      <c r="D73" s="107">
        <v>2</v>
      </c>
      <c r="E73" s="107">
        <v>8</v>
      </c>
      <c r="F73" s="107">
        <v>112</v>
      </c>
      <c r="G73" s="107">
        <v>113</v>
      </c>
      <c r="H73" s="111">
        <v>598</v>
      </c>
    </row>
    <row r="74" spans="2:8">
      <c r="B74" s="109">
        <v>107</v>
      </c>
      <c r="C74" s="106" t="s">
        <v>85</v>
      </c>
      <c r="D74" s="107">
        <v>4</v>
      </c>
      <c r="E74" s="107">
        <v>12</v>
      </c>
      <c r="F74" s="107">
        <v>614</v>
      </c>
      <c r="G74" s="107">
        <v>221</v>
      </c>
      <c r="H74" s="110">
        <v>1448</v>
      </c>
    </row>
    <row r="75" spans="2:8">
      <c r="B75" s="109">
        <v>64</v>
      </c>
      <c r="C75" s="106" t="s">
        <v>86</v>
      </c>
      <c r="D75" s="107">
        <v>1</v>
      </c>
      <c r="E75" s="106"/>
      <c r="F75" s="107">
        <v>112</v>
      </c>
      <c r="G75" s="107">
        <v>30</v>
      </c>
      <c r="H75" s="111">
        <v>167</v>
      </c>
    </row>
    <row r="76" spans="2:8">
      <c r="B76" s="109">
        <v>67</v>
      </c>
      <c r="C76" s="106" t="s">
        <v>141</v>
      </c>
      <c r="D76" s="107">
        <v>2</v>
      </c>
      <c r="E76" s="107">
        <v>2</v>
      </c>
      <c r="F76" s="107">
        <v>722</v>
      </c>
      <c r="G76" s="107">
        <v>182</v>
      </c>
      <c r="H76" s="110">
        <v>1065</v>
      </c>
    </row>
    <row r="77" spans="2:8">
      <c r="B77" s="109">
        <v>9</v>
      </c>
      <c r="C77" s="106" t="s">
        <v>87</v>
      </c>
      <c r="D77" s="107">
        <v>2</v>
      </c>
      <c r="E77" s="107">
        <v>3</v>
      </c>
      <c r="F77" s="107">
        <v>168</v>
      </c>
      <c r="G77" s="107">
        <v>84</v>
      </c>
      <c r="H77" s="111">
        <v>758</v>
      </c>
    </row>
    <row r="78" spans="2:8">
      <c r="B78" s="109">
        <v>68</v>
      </c>
      <c r="C78" s="106" t="s">
        <v>88</v>
      </c>
      <c r="D78" s="107">
        <v>1</v>
      </c>
      <c r="E78" s="107">
        <v>2</v>
      </c>
      <c r="F78" s="107">
        <v>203</v>
      </c>
      <c r="G78" s="107">
        <v>45</v>
      </c>
      <c r="H78" s="111">
        <v>327</v>
      </c>
    </row>
    <row r="79" spans="2:8">
      <c r="B79" s="109">
        <v>69</v>
      </c>
      <c r="C79" s="106" t="s">
        <v>89</v>
      </c>
      <c r="D79" s="107">
        <v>1</v>
      </c>
      <c r="E79" s="107">
        <v>2</v>
      </c>
      <c r="F79" s="107">
        <v>92</v>
      </c>
      <c r="G79" s="107">
        <v>30</v>
      </c>
      <c r="H79" s="111">
        <v>290</v>
      </c>
    </row>
    <row r="80" spans="2:8">
      <c r="B80" s="109">
        <v>71</v>
      </c>
      <c r="C80" s="106" t="s">
        <v>90</v>
      </c>
      <c r="D80" s="107">
        <v>4</v>
      </c>
      <c r="E80" s="107">
        <v>9</v>
      </c>
      <c r="F80" s="107">
        <v>620</v>
      </c>
      <c r="G80" s="107">
        <v>207</v>
      </c>
      <c r="H80" s="110">
        <v>1428</v>
      </c>
    </row>
    <row r="81" spans="2:8">
      <c r="B81" s="109">
        <v>70</v>
      </c>
      <c r="C81" s="106" t="s">
        <v>91</v>
      </c>
      <c r="D81" s="107">
        <v>7</v>
      </c>
      <c r="E81" s="107">
        <v>11</v>
      </c>
      <c r="F81" s="107">
        <v>988</v>
      </c>
      <c r="G81" s="107">
        <v>290</v>
      </c>
      <c r="H81" s="110">
        <v>2310</v>
      </c>
    </row>
    <row r="82" spans="2:8">
      <c r="B82" s="109">
        <v>73</v>
      </c>
      <c r="C82" s="106" t="s">
        <v>92</v>
      </c>
      <c r="D82" s="107">
        <v>1</v>
      </c>
      <c r="E82" s="107">
        <v>6</v>
      </c>
      <c r="F82" s="107">
        <v>248</v>
      </c>
      <c r="G82" s="107">
        <v>57</v>
      </c>
      <c r="H82" s="111">
        <v>346</v>
      </c>
    </row>
    <row r="83" spans="2:8">
      <c r="B83" s="109">
        <v>72</v>
      </c>
      <c r="C83" s="106" t="s">
        <v>93</v>
      </c>
      <c r="D83" s="107">
        <v>7</v>
      </c>
      <c r="E83" s="107">
        <v>10</v>
      </c>
      <c r="F83" s="108">
        <v>1637</v>
      </c>
      <c r="G83" s="107">
        <v>455</v>
      </c>
      <c r="H83" s="110">
        <v>3136</v>
      </c>
    </row>
    <row r="84" spans="2:8">
      <c r="B84" s="109">
        <v>75</v>
      </c>
      <c r="C84" s="106" t="s">
        <v>94</v>
      </c>
      <c r="D84" s="107">
        <v>1</v>
      </c>
      <c r="E84" s="107">
        <v>3</v>
      </c>
      <c r="F84" s="107">
        <v>301</v>
      </c>
      <c r="G84" s="107">
        <v>84</v>
      </c>
      <c r="H84" s="111">
        <v>605</v>
      </c>
    </row>
    <row r="85" spans="2:8">
      <c r="B85" s="109">
        <v>76</v>
      </c>
      <c r="C85" s="106" t="s">
        <v>95</v>
      </c>
      <c r="D85" s="107">
        <v>2</v>
      </c>
      <c r="E85" s="107">
        <v>4</v>
      </c>
      <c r="F85" s="107">
        <v>640</v>
      </c>
      <c r="G85" s="107">
        <v>161</v>
      </c>
      <c r="H85" s="111">
        <v>919</v>
      </c>
    </row>
    <row r="86" spans="2:8">
      <c r="B86" s="109">
        <v>17</v>
      </c>
      <c r="C86" s="106" t="s">
        <v>96</v>
      </c>
      <c r="D86" s="107">
        <v>6</v>
      </c>
      <c r="E86" s="107">
        <v>4</v>
      </c>
      <c r="F86" s="107">
        <v>989</v>
      </c>
      <c r="G86" s="107">
        <v>268</v>
      </c>
      <c r="H86" s="110">
        <v>1125</v>
      </c>
    </row>
    <row r="87" spans="2:8">
      <c r="B87" s="109">
        <v>86</v>
      </c>
      <c r="C87" s="106" t="s">
        <v>97</v>
      </c>
      <c r="D87" s="107">
        <v>6</v>
      </c>
      <c r="E87" s="107">
        <v>9</v>
      </c>
      <c r="F87" s="108">
        <v>1279</v>
      </c>
      <c r="G87" s="107">
        <v>356</v>
      </c>
      <c r="H87" s="110">
        <v>3286</v>
      </c>
    </row>
    <row r="88" spans="2:8">
      <c r="B88" s="109">
        <v>87</v>
      </c>
      <c r="C88" s="106" t="s">
        <v>98</v>
      </c>
      <c r="D88" s="107">
        <v>2</v>
      </c>
      <c r="E88" s="107">
        <v>5</v>
      </c>
      <c r="F88" s="107">
        <v>661</v>
      </c>
      <c r="G88" s="107">
        <v>160</v>
      </c>
      <c r="H88" s="110">
        <v>1040</v>
      </c>
    </row>
    <row r="89" spans="2:8">
      <c r="B89" s="109">
        <v>93</v>
      </c>
      <c r="C89" s="106" t="s">
        <v>99</v>
      </c>
      <c r="D89" s="107">
        <v>3</v>
      </c>
      <c r="E89" s="107">
        <v>2</v>
      </c>
      <c r="F89" s="108">
        <v>1208</v>
      </c>
      <c r="G89" s="107">
        <v>236</v>
      </c>
      <c r="H89" s="110">
        <v>1481</v>
      </c>
    </row>
    <row r="90" spans="2:8">
      <c r="B90" s="109">
        <v>94</v>
      </c>
      <c r="C90" s="106" t="s">
        <v>100</v>
      </c>
      <c r="D90" s="107">
        <v>1</v>
      </c>
      <c r="E90" s="107">
        <v>2</v>
      </c>
      <c r="F90" s="107">
        <v>397</v>
      </c>
      <c r="G90" s="107">
        <v>99</v>
      </c>
      <c r="H90" s="111">
        <v>661</v>
      </c>
    </row>
    <row r="91" spans="2:8">
      <c r="B91" s="109">
        <v>91</v>
      </c>
      <c r="C91" s="106" t="s">
        <v>101</v>
      </c>
      <c r="D91" s="107">
        <v>3</v>
      </c>
      <c r="E91" s="107">
        <v>3</v>
      </c>
      <c r="F91" s="107">
        <v>322</v>
      </c>
      <c r="G91" s="107">
        <v>104</v>
      </c>
      <c r="H91" s="111">
        <v>644</v>
      </c>
    </row>
    <row r="92" spans="2:8">
      <c r="B92" s="109">
        <v>92</v>
      </c>
      <c r="C92" s="106" t="s">
        <v>102</v>
      </c>
      <c r="D92" s="107">
        <v>2</v>
      </c>
      <c r="E92" s="107">
        <v>1</v>
      </c>
      <c r="F92" s="107">
        <v>475</v>
      </c>
      <c r="G92" s="107">
        <v>125</v>
      </c>
      <c r="H92" s="111">
        <v>768</v>
      </c>
    </row>
    <row r="93" spans="2:8">
      <c r="B93" s="109">
        <v>85</v>
      </c>
      <c r="C93" s="106" t="s">
        <v>103</v>
      </c>
      <c r="D93" s="107">
        <v>2</v>
      </c>
      <c r="E93" s="107">
        <v>3</v>
      </c>
      <c r="F93" s="107">
        <v>548</v>
      </c>
      <c r="G93" s="107">
        <v>75</v>
      </c>
      <c r="H93" s="111">
        <v>523</v>
      </c>
    </row>
    <row r="94" spans="2:8">
      <c r="B94" s="109">
        <v>80</v>
      </c>
      <c r="C94" s="106" t="s">
        <v>104</v>
      </c>
      <c r="D94" s="107">
        <v>2</v>
      </c>
      <c r="E94" s="107">
        <v>5</v>
      </c>
      <c r="F94" s="107">
        <v>632</v>
      </c>
      <c r="G94" s="107">
        <v>209</v>
      </c>
      <c r="H94" s="110">
        <v>1216</v>
      </c>
    </row>
    <row r="95" spans="2:8">
      <c r="B95" s="109">
        <v>81</v>
      </c>
      <c r="C95" s="106" t="s">
        <v>105</v>
      </c>
      <c r="D95" s="107">
        <v>5</v>
      </c>
      <c r="E95" s="107">
        <v>9</v>
      </c>
      <c r="F95" s="107">
        <v>725</v>
      </c>
      <c r="G95" s="107">
        <v>233</v>
      </c>
      <c r="H95" s="110">
        <v>1603</v>
      </c>
    </row>
    <row r="96" spans="2:8">
      <c r="B96" s="109">
        <v>83</v>
      </c>
      <c r="C96" s="106" t="s">
        <v>106</v>
      </c>
      <c r="D96" s="107">
        <v>2</v>
      </c>
      <c r="E96" s="107">
        <v>4</v>
      </c>
      <c r="F96" s="107">
        <v>558</v>
      </c>
      <c r="G96" s="107">
        <v>130</v>
      </c>
      <c r="H96" s="111">
        <v>801</v>
      </c>
    </row>
    <row r="97" spans="2:8">
      <c r="B97" s="109">
        <v>82</v>
      </c>
      <c r="C97" s="106" t="s">
        <v>107</v>
      </c>
      <c r="D97" s="107">
        <v>4</v>
      </c>
      <c r="E97" s="107">
        <v>13</v>
      </c>
      <c r="F97" s="107">
        <v>425</v>
      </c>
      <c r="G97" s="107">
        <v>123</v>
      </c>
      <c r="H97" s="110">
        <v>1175</v>
      </c>
    </row>
    <row r="98" spans="2:8">
      <c r="B98" s="109">
        <v>84</v>
      </c>
      <c r="C98" s="106" t="s">
        <v>108</v>
      </c>
      <c r="D98" s="107">
        <v>1</v>
      </c>
      <c r="E98" s="107">
        <v>2</v>
      </c>
      <c r="F98" s="107">
        <v>442</v>
      </c>
      <c r="G98" s="107">
        <v>132</v>
      </c>
      <c r="H98" s="111">
        <v>791</v>
      </c>
    </row>
    <row r="99" spans="2:8">
      <c r="B99" s="109">
        <v>61</v>
      </c>
      <c r="C99" s="106" t="s">
        <v>109</v>
      </c>
      <c r="D99" s="107">
        <v>1</v>
      </c>
      <c r="E99" s="107">
        <v>3</v>
      </c>
      <c r="F99" s="107">
        <v>907</v>
      </c>
      <c r="G99" s="107">
        <v>127</v>
      </c>
      <c r="H99" s="111">
        <v>349</v>
      </c>
    </row>
    <row r="100" spans="2:8">
      <c r="B100" s="109">
        <v>115</v>
      </c>
      <c r="C100" s="106" t="s">
        <v>110</v>
      </c>
      <c r="D100" s="107">
        <v>4</v>
      </c>
      <c r="E100" s="107">
        <v>6</v>
      </c>
      <c r="F100" s="107">
        <v>935</v>
      </c>
      <c r="G100" s="107">
        <v>257</v>
      </c>
      <c r="H100" s="110">
        <v>1233</v>
      </c>
    </row>
    <row r="101" spans="2:8">
      <c r="B101" s="109">
        <v>95</v>
      </c>
      <c r="C101" s="106" t="s">
        <v>111</v>
      </c>
      <c r="D101" s="107">
        <v>4</v>
      </c>
      <c r="E101" s="107">
        <v>5</v>
      </c>
      <c r="F101" s="107">
        <v>473</v>
      </c>
      <c r="G101" s="107">
        <v>126</v>
      </c>
      <c r="H101" s="111">
        <v>413</v>
      </c>
    </row>
    <row r="102" spans="2:8">
      <c r="B102" s="109">
        <v>103</v>
      </c>
      <c r="C102" s="106" t="s">
        <v>112</v>
      </c>
      <c r="D102" s="107">
        <v>1</v>
      </c>
      <c r="E102" s="107">
        <v>4</v>
      </c>
      <c r="F102" s="107">
        <v>281</v>
      </c>
      <c r="G102" s="107">
        <v>50</v>
      </c>
      <c r="H102" s="111">
        <v>369</v>
      </c>
    </row>
    <row r="103" spans="2:8">
      <c r="B103" s="109">
        <v>96</v>
      </c>
      <c r="C103" s="106" t="s">
        <v>113</v>
      </c>
      <c r="D103" s="107">
        <v>1</v>
      </c>
      <c r="E103" s="107">
        <v>2</v>
      </c>
      <c r="F103" s="107">
        <v>362</v>
      </c>
      <c r="G103" s="107">
        <v>110</v>
      </c>
      <c r="H103" s="111">
        <v>915</v>
      </c>
    </row>
    <row r="104" spans="2:8">
      <c r="B104" s="109">
        <v>97</v>
      </c>
      <c r="C104" s="106" t="s">
        <v>114</v>
      </c>
      <c r="D104" s="107">
        <v>3</v>
      </c>
      <c r="E104" s="107">
        <v>4</v>
      </c>
      <c r="F104" s="107">
        <v>670</v>
      </c>
      <c r="G104" s="107">
        <v>203</v>
      </c>
      <c r="H104" s="110">
        <v>1153</v>
      </c>
    </row>
    <row r="105" spans="2:8">
      <c r="B105" s="109">
        <v>100</v>
      </c>
      <c r="C105" s="106" t="s">
        <v>115</v>
      </c>
      <c r="D105" s="107">
        <v>1</v>
      </c>
      <c r="E105" s="107">
        <v>4</v>
      </c>
      <c r="F105" s="107">
        <v>261</v>
      </c>
      <c r="G105" s="107">
        <v>67</v>
      </c>
      <c r="H105" s="111">
        <v>387</v>
      </c>
    </row>
    <row r="106" spans="2:8">
      <c r="B106" s="109">
        <v>101</v>
      </c>
      <c r="C106" s="106" t="s">
        <v>116</v>
      </c>
      <c r="D106" s="107">
        <v>2</v>
      </c>
      <c r="E106" s="107">
        <v>3</v>
      </c>
      <c r="F106" s="107">
        <v>558</v>
      </c>
      <c r="G106" s="107">
        <v>124</v>
      </c>
      <c r="H106" s="111">
        <v>514</v>
      </c>
    </row>
    <row r="107" spans="2:8">
      <c r="B107" s="109">
        <v>99</v>
      </c>
      <c r="C107" s="106" t="s">
        <v>117</v>
      </c>
      <c r="D107" s="107">
        <v>6</v>
      </c>
      <c r="E107" s="107">
        <v>4</v>
      </c>
      <c r="F107" s="107">
        <v>542</v>
      </c>
      <c r="G107" s="107">
        <v>117</v>
      </c>
      <c r="H107" s="111">
        <v>827</v>
      </c>
    </row>
    <row r="108" spans="2:8">
      <c r="B108" s="109">
        <v>28</v>
      </c>
      <c r="C108" s="106" t="s">
        <v>142</v>
      </c>
      <c r="D108" s="107">
        <v>3</v>
      </c>
      <c r="E108" s="107">
        <v>3</v>
      </c>
      <c r="F108" s="107">
        <v>787</v>
      </c>
      <c r="G108" s="107">
        <v>278</v>
      </c>
      <c r="H108" s="110">
        <v>1054</v>
      </c>
    </row>
    <row r="109" spans="2:8">
      <c r="B109" s="109">
        <v>98</v>
      </c>
      <c r="C109" s="106" t="s">
        <v>118</v>
      </c>
      <c r="D109" s="107">
        <v>3</v>
      </c>
      <c r="E109" s="107">
        <v>1</v>
      </c>
      <c r="F109" s="107">
        <v>693</v>
      </c>
      <c r="G109" s="107">
        <v>142</v>
      </c>
      <c r="H109" s="110">
        <v>1037</v>
      </c>
    </row>
    <row r="110" spans="2:8">
      <c r="B110" s="109">
        <v>102</v>
      </c>
      <c r="C110" s="106" t="s">
        <v>119</v>
      </c>
      <c r="D110" s="107">
        <v>3</v>
      </c>
      <c r="E110" s="107">
        <v>2</v>
      </c>
      <c r="F110" s="107">
        <v>271</v>
      </c>
      <c r="G110" s="107">
        <v>52</v>
      </c>
      <c r="H110" s="111">
        <v>337</v>
      </c>
    </row>
    <row r="111" spans="2:8">
      <c r="B111" s="109">
        <v>20</v>
      </c>
      <c r="C111" s="106" t="s">
        <v>120</v>
      </c>
      <c r="D111" s="107">
        <v>1</v>
      </c>
      <c r="E111" s="107">
        <v>1</v>
      </c>
      <c r="F111" s="107">
        <v>248</v>
      </c>
      <c r="G111" s="107">
        <v>56</v>
      </c>
      <c r="H111" s="111">
        <v>306</v>
      </c>
    </row>
    <row r="112" spans="2:8">
      <c r="B112" s="109">
        <v>118</v>
      </c>
      <c r="C112" s="106" t="s">
        <v>121</v>
      </c>
      <c r="D112" s="107">
        <v>2</v>
      </c>
      <c r="E112" s="107">
        <v>1</v>
      </c>
      <c r="F112" s="107">
        <v>225</v>
      </c>
      <c r="G112" s="107">
        <v>59</v>
      </c>
      <c r="H112" s="111">
        <v>571</v>
      </c>
    </row>
    <row r="113" spans="2:8">
      <c r="B113" s="109">
        <v>104</v>
      </c>
      <c r="C113" s="106" t="s">
        <v>122</v>
      </c>
      <c r="D113" s="107">
        <v>4</v>
      </c>
      <c r="E113" s="107">
        <v>7</v>
      </c>
      <c r="F113" s="107">
        <v>737</v>
      </c>
      <c r="G113" s="107">
        <v>191</v>
      </c>
      <c r="H113" s="110">
        <v>1184</v>
      </c>
    </row>
    <row r="114" spans="2:8">
      <c r="B114" s="109">
        <v>111</v>
      </c>
      <c r="C114" s="106" t="s">
        <v>123</v>
      </c>
      <c r="D114" s="107">
        <v>4</v>
      </c>
      <c r="E114" s="107">
        <v>4</v>
      </c>
      <c r="F114" s="107">
        <v>680</v>
      </c>
      <c r="G114" s="107">
        <v>207</v>
      </c>
      <c r="H114" s="111">
        <v>760</v>
      </c>
    </row>
    <row r="115" spans="2:8">
      <c r="B115" s="109">
        <v>114</v>
      </c>
      <c r="C115" s="106" t="s">
        <v>124</v>
      </c>
      <c r="D115" s="107">
        <v>1</v>
      </c>
      <c r="E115" s="107">
        <v>2</v>
      </c>
      <c r="F115" s="107">
        <v>432</v>
      </c>
      <c r="G115" s="107">
        <v>120</v>
      </c>
      <c r="H115" s="111">
        <v>908</v>
      </c>
    </row>
    <row r="116" spans="2:8">
      <c r="B116" s="109">
        <v>33</v>
      </c>
      <c r="C116" s="106" t="s">
        <v>125</v>
      </c>
      <c r="D116" s="107">
        <v>3</v>
      </c>
      <c r="E116" s="107">
        <v>9</v>
      </c>
      <c r="F116" s="107">
        <v>558</v>
      </c>
      <c r="G116" s="107">
        <v>157</v>
      </c>
      <c r="H116" s="110">
        <v>1303</v>
      </c>
    </row>
    <row r="117" spans="2:8">
      <c r="B117" s="109">
        <v>110</v>
      </c>
      <c r="C117" s="106" t="s">
        <v>126</v>
      </c>
      <c r="D117" s="107">
        <v>4</v>
      </c>
      <c r="E117" s="107">
        <v>2</v>
      </c>
      <c r="F117" s="107">
        <v>756</v>
      </c>
      <c r="G117" s="107">
        <v>221</v>
      </c>
      <c r="H117" s="110">
        <v>1370</v>
      </c>
    </row>
    <row r="118" spans="2:8">
      <c r="B118" s="109">
        <v>31</v>
      </c>
      <c r="C118" s="106" t="s">
        <v>127</v>
      </c>
      <c r="D118" s="107">
        <v>3</v>
      </c>
      <c r="E118" s="107">
        <v>5</v>
      </c>
      <c r="F118" s="107">
        <v>766</v>
      </c>
      <c r="G118" s="107">
        <v>207</v>
      </c>
      <c r="H118" s="110">
        <v>1178</v>
      </c>
    </row>
    <row r="119" spans="2:8">
      <c r="B119" s="109">
        <v>112</v>
      </c>
      <c r="C119" s="106" t="s">
        <v>128</v>
      </c>
      <c r="D119" s="107">
        <v>1</v>
      </c>
      <c r="E119" s="106"/>
      <c r="F119" s="107">
        <v>178</v>
      </c>
      <c r="G119" s="107">
        <v>70</v>
      </c>
      <c r="H119" s="111">
        <v>662</v>
      </c>
    </row>
    <row r="120" spans="2:8">
      <c r="B120" s="109">
        <v>65</v>
      </c>
      <c r="C120" s="106" t="s">
        <v>129</v>
      </c>
      <c r="D120" s="107">
        <v>1</v>
      </c>
      <c r="E120" s="106"/>
      <c r="F120" s="107">
        <v>58</v>
      </c>
      <c r="G120" s="107">
        <v>25</v>
      </c>
      <c r="H120" s="111">
        <v>62</v>
      </c>
    </row>
    <row r="121" spans="2:8">
      <c r="B121" s="109">
        <v>52</v>
      </c>
      <c r="C121" s="106" t="s">
        <v>130</v>
      </c>
      <c r="D121" s="107">
        <v>2</v>
      </c>
      <c r="E121" s="107">
        <v>2</v>
      </c>
      <c r="F121" s="107">
        <v>620</v>
      </c>
      <c r="G121" s="107">
        <v>168</v>
      </c>
      <c r="H121" s="110">
        <v>1096</v>
      </c>
    </row>
    <row r="122" spans="2:8">
      <c r="B122" s="109">
        <v>58</v>
      </c>
      <c r="C122" s="106" t="s">
        <v>143</v>
      </c>
      <c r="D122" s="107">
        <v>2</v>
      </c>
      <c r="E122" s="106"/>
      <c r="F122" s="107">
        <v>688</v>
      </c>
      <c r="G122" s="107">
        <v>163</v>
      </c>
      <c r="H122" s="111">
        <v>704</v>
      </c>
    </row>
    <row r="123" spans="2:8">
      <c r="B123" s="109">
        <v>117</v>
      </c>
      <c r="C123" s="106" t="s">
        <v>131</v>
      </c>
      <c r="D123" s="107">
        <v>2</v>
      </c>
      <c r="E123" s="107">
        <v>9</v>
      </c>
      <c r="F123" s="107">
        <v>284</v>
      </c>
      <c r="G123" s="107">
        <v>75</v>
      </c>
      <c r="H123" s="111">
        <v>963</v>
      </c>
    </row>
    <row r="124" spans="2:8" ht="13.5" thickBot="1">
      <c r="B124" s="112">
        <v>89</v>
      </c>
      <c r="C124" s="113" t="s">
        <v>151</v>
      </c>
      <c r="D124" s="114">
        <v>3</v>
      </c>
      <c r="E124" s="114">
        <v>4</v>
      </c>
      <c r="F124" s="114">
        <v>633</v>
      </c>
      <c r="G124" s="114">
        <v>149</v>
      </c>
      <c r="H124" s="115">
        <v>1006</v>
      </c>
    </row>
    <row r="125" spans="2:8">
      <c r="B125" s="99"/>
      <c r="C125" s="99"/>
      <c r="D125" s="99"/>
      <c r="E125" s="99"/>
      <c r="F125" s="99"/>
      <c r="G125" s="99"/>
      <c r="H125" s="99"/>
    </row>
    <row r="126" spans="2:8">
      <c r="B126" s="100" t="s">
        <v>19</v>
      </c>
      <c r="C126" s="272" t="s">
        <v>199</v>
      </c>
      <c r="D126" s="272"/>
      <c r="E126" s="272"/>
      <c r="F126" s="273"/>
      <c r="G126" s="273"/>
      <c r="H126" s="273"/>
    </row>
    <row r="127" spans="2:8">
      <c r="B127" s="100" t="s">
        <v>132</v>
      </c>
      <c r="C127" s="310" t="s">
        <v>200</v>
      </c>
      <c r="D127" s="310"/>
      <c r="E127" s="310"/>
      <c r="F127" s="310"/>
      <c r="G127" s="310"/>
      <c r="H127" s="310"/>
    </row>
    <row r="128" spans="2:8">
      <c r="B128" s="100" t="s">
        <v>133</v>
      </c>
      <c r="C128" s="310" t="s">
        <v>201</v>
      </c>
      <c r="D128" s="310"/>
      <c r="E128" s="310"/>
      <c r="F128" s="310"/>
      <c r="G128" s="310"/>
      <c r="H128" s="310"/>
    </row>
    <row r="130" spans="2:8" ht="13.5" thickBot="1"/>
    <row r="131" spans="2:8" ht="13.5" thickBot="1">
      <c r="B131" s="257"/>
      <c r="C131" s="258"/>
      <c r="D131" s="258"/>
      <c r="E131" s="258"/>
      <c r="F131" s="258"/>
      <c r="G131" s="258"/>
      <c r="H131" s="259" t="s">
        <v>194</v>
      </c>
    </row>
    <row r="132" spans="2:8" ht="13.5" thickBot="1">
      <c r="B132" s="178" t="s">
        <v>172</v>
      </c>
      <c r="C132" s="207"/>
      <c r="D132" s="207"/>
      <c r="E132" s="208"/>
      <c r="F132" s="208"/>
      <c r="G132" s="97"/>
      <c r="H132" s="98"/>
    </row>
    <row r="133" spans="2:8">
      <c r="B133" s="8"/>
      <c r="C133" s="66" t="s">
        <v>171</v>
      </c>
      <c r="D133" s="66" t="s">
        <v>164</v>
      </c>
      <c r="E133" s="11"/>
      <c r="F133" s="12"/>
      <c r="G133" s="209"/>
      <c r="H133" s="9"/>
    </row>
    <row r="134" spans="2:8">
      <c r="B134" s="10"/>
      <c r="C134" s="4"/>
      <c r="D134" s="6"/>
      <c r="E134" s="13"/>
      <c r="F134" s="7"/>
      <c r="G134" s="1"/>
      <c r="H134" s="5"/>
    </row>
    <row r="135" spans="2:8">
      <c r="B135" s="10"/>
      <c r="C135" s="4" t="s">
        <v>177</v>
      </c>
      <c r="D135" s="4" t="s">
        <v>178</v>
      </c>
      <c r="E135" s="13"/>
      <c r="F135" s="7"/>
      <c r="G135" s="214">
        <v>16000</v>
      </c>
      <c r="H135" s="16" t="s">
        <v>170</v>
      </c>
    </row>
    <row r="136" spans="2:8">
      <c r="B136" s="3"/>
      <c r="C136" s="212" t="s">
        <v>167</v>
      </c>
      <c r="D136" s="4" t="s">
        <v>168</v>
      </c>
      <c r="E136" s="94"/>
      <c r="F136" s="13"/>
      <c r="G136" s="214">
        <v>1200</v>
      </c>
      <c r="H136" s="16" t="s">
        <v>170</v>
      </c>
    </row>
    <row r="137" spans="2:8">
      <c r="B137" s="3"/>
      <c r="C137" s="212" t="s">
        <v>166</v>
      </c>
      <c r="D137" s="4" t="s">
        <v>169</v>
      </c>
      <c r="E137" s="94"/>
      <c r="F137" s="13"/>
      <c r="G137" s="210">
        <v>600</v>
      </c>
      <c r="H137" s="16" t="s">
        <v>170</v>
      </c>
    </row>
    <row r="138" spans="2:8">
      <c r="B138" s="3"/>
      <c r="C138" s="212" t="s">
        <v>156</v>
      </c>
      <c r="D138" s="4" t="s">
        <v>202</v>
      </c>
      <c r="E138" s="94"/>
      <c r="F138" s="13"/>
      <c r="G138" s="210">
        <v>36</v>
      </c>
      <c r="H138" s="16" t="s">
        <v>9</v>
      </c>
    </row>
    <row r="139" spans="2:8" ht="13.5" thickBot="1">
      <c r="B139" s="2"/>
      <c r="C139" s="213" t="s">
        <v>165</v>
      </c>
      <c r="D139" s="14" t="s">
        <v>203</v>
      </c>
      <c r="E139" s="95"/>
      <c r="F139" s="15"/>
      <c r="G139" s="211">
        <v>6</v>
      </c>
      <c r="H139" s="17" t="s">
        <v>9</v>
      </c>
    </row>
  </sheetData>
  <sheetProtection password="BD42" sheet="1" objects="1" scenarios="1"/>
  <mergeCells count="3">
    <mergeCell ref="B2:C2"/>
    <mergeCell ref="C127:H127"/>
    <mergeCell ref="C128:H128"/>
  </mergeCells>
  <pageMargins left="0.70866141732283472" right="0.70866141732283472" top="0.78740157480314965" bottom="0.78740157480314965" header="0.31496062992125984" footer="0.31496062992125984"/>
  <pageSetup paperSize="9" scale="95" orientation="portrait" horizontalDpi="300" verticalDpi="300" r:id="rId1"/>
  <headerFooter>
    <oddHeader>&amp;LCalcolo del compenso professionale per l'elaborazione di piani di tutela degli insiemi / Berechnung zur Vergütung für freiberufliche Leistungen zur Erstellung von Ensembleschutzplänen</oddHeader>
    <oddFooter>&amp;LOrdine degli Architetti, Pianificatori, Paesaggisti, Conservatori della Provincia di Bolzano
Kammer der Architekten, Raumplaner, Landschaftsplaner, Denkmalpfleger der Provinz Bozen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Calcolo_Berechnung_Ensemble</vt:lpstr>
      <vt:lpstr>Tab. Ensemble</vt:lpstr>
      <vt:lpstr>Calcolo_Berechnung_Ensemble!Druckbereich</vt:lpstr>
      <vt:lpstr>'Tab. Ensemble'!Druckbereich</vt:lpstr>
      <vt:lpstr>Calcolo_Berechnung_Ensemble!Drucktitel</vt:lpstr>
      <vt:lpstr>'Tab. Ensemble'!Drucktitel</vt:lpstr>
      <vt:lpstr>Gemeinden</vt:lpstr>
    </vt:vector>
  </TitlesOfParts>
  <Company>ordine-arch-bz-kammer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ordine-arch-bz-kammer</dc:creator>
  <cp:lastModifiedBy>win</cp:lastModifiedBy>
  <cp:lastPrinted>2014-11-29T20:39:49Z</cp:lastPrinted>
  <dcterms:created xsi:type="dcterms:W3CDTF">2002-01-18T11:32:16Z</dcterms:created>
  <dcterms:modified xsi:type="dcterms:W3CDTF">2014-12-03T17:41:22Z</dcterms:modified>
  <cp:version>2013-01</cp:version>
</cp:coreProperties>
</file>